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irnz-my.sharepoint.com/personal/chris_fitzgerald_ird_govt_nz/Documents/"/>
    </mc:Choice>
  </mc:AlternateContent>
  <xr:revisionPtr revIDLastSave="0" documentId="8_{2AFAA5C4-1A49-41F1-B337-0E7899F96602}" xr6:coauthVersionLast="47" xr6:coauthVersionMax="47" xr10:uidLastSave="{00000000-0000-0000-0000-000000000000}"/>
  <bookViews>
    <workbookView xWindow="-28920" yWindow="-120" windowWidth="29040" windowHeight="15720" firstSheet="2" activeTab="2" xr2:uid="{FAE51112-FA15-4EEF-9E92-E956E01D14AF}"/>
  </bookViews>
  <sheets>
    <sheet name="Explanatory notes" sheetId="6" r:id="rId1"/>
    <sheet name="Graphs - GST" sheetId="4" r:id="rId2"/>
    <sheet name="Table - GST statistics" sheetId="1" r:id="rId3"/>
    <sheet name="data for graph"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6" i="8" l="1"/>
  <c r="Z26" i="8" s="1"/>
  <c r="Y27" i="8"/>
  <c r="Y25" i="8"/>
  <c r="Y6" i="8"/>
  <c r="Y7" i="8"/>
  <c r="Z7" i="8" s="1"/>
  <c r="Y5" i="8"/>
  <c r="C25" i="8"/>
  <c r="D25" i="8"/>
  <c r="E25" i="8"/>
  <c r="F25" i="8"/>
  <c r="G25" i="8"/>
  <c r="H25" i="8"/>
  <c r="I25" i="8"/>
  <c r="J25" i="8"/>
  <c r="K25" i="8"/>
  <c r="L25" i="8"/>
  <c r="M25" i="8"/>
  <c r="N25" i="8"/>
  <c r="O25" i="8"/>
  <c r="P25" i="8"/>
  <c r="Q25" i="8"/>
  <c r="R25" i="8"/>
  <c r="C26" i="8"/>
  <c r="D26" i="8"/>
  <c r="E26" i="8"/>
  <c r="F26" i="8"/>
  <c r="G26" i="8"/>
  <c r="H26" i="8"/>
  <c r="I26" i="8"/>
  <c r="J26" i="8"/>
  <c r="K26" i="8"/>
  <c r="L26" i="8"/>
  <c r="M26" i="8"/>
  <c r="N26" i="8"/>
  <c r="O26" i="8"/>
  <c r="P26" i="8"/>
  <c r="Q26" i="8"/>
  <c r="R26" i="8"/>
  <c r="C27" i="8"/>
  <c r="D27" i="8"/>
  <c r="E27" i="8"/>
  <c r="F27" i="8"/>
  <c r="G27" i="8"/>
  <c r="H27" i="8"/>
  <c r="I27" i="8"/>
  <c r="J27" i="8"/>
  <c r="K27" i="8"/>
  <c r="L27" i="8"/>
  <c r="M27" i="8"/>
  <c r="N27" i="8"/>
  <c r="O27" i="8"/>
  <c r="P27" i="8"/>
  <c r="Q27" i="8"/>
  <c r="R27" i="8"/>
  <c r="C28" i="8"/>
  <c r="D28" i="8"/>
  <c r="E28" i="8"/>
  <c r="F28" i="8"/>
  <c r="G28" i="8"/>
  <c r="H28" i="8"/>
  <c r="I28" i="8"/>
  <c r="J28" i="8"/>
  <c r="K28" i="8"/>
  <c r="L28" i="8"/>
  <c r="M28" i="8"/>
  <c r="N28" i="8"/>
  <c r="O28" i="8"/>
  <c r="P28" i="8"/>
  <c r="Q28" i="8"/>
  <c r="R28" i="8"/>
  <c r="C29" i="8"/>
  <c r="D29" i="8"/>
  <c r="E29" i="8"/>
  <c r="F29" i="8"/>
  <c r="G29" i="8"/>
  <c r="H29" i="8"/>
  <c r="I29" i="8"/>
  <c r="J29" i="8"/>
  <c r="K29" i="8"/>
  <c r="L29" i="8"/>
  <c r="M29" i="8"/>
  <c r="N29" i="8"/>
  <c r="O29" i="8"/>
  <c r="P29" i="8"/>
  <c r="Q29" i="8"/>
  <c r="R29" i="8"/>
  <c r="B29" i="8"/>
  <c r="B28" i="8"/>
  <c r="B27" i="8"/>
  <c r="B26" i="8"/>
  <c r="B25" i="8"/>
  <c r="C5" i="8"/>
  <c r="D5" i="8"/>
  <c r="E5" i="8"/>
  <c r="F5" i="8"/>
  <c r="G5" i="8"/>
  <c r="H5" i="8"/>
  <c r="I5" i="8"/>
  <c r="J5" i="8"/>
  <c r="K5" i="8"/>
  <c r="L5" i="8"/>
  <c r="M5" i="8"/>
  <c r="N5" i="8"/>
  <c r="O5" i="8"/>
  <c r="P5" i="8"/>
  <c r="Q5" i="8"/>
  <c r="R5" i="8"/>
  <c r="C6" i="8"/>
  <c r="D6" i="8"/>
  <c r="E6" i="8"/>
  <c r="F6" i="8"/>
  <c r="G6" i="8"/>
  <c r="H6" i="8"/>
  <c r="I6" i="8"/>
  <c r="J6" i="8"/>
  <c r="K6" i="8"/>
  <c r="L6" i="8"/>
  <c r="M6" i="8"/>
  <c r="N6" i="8"/>
  <c r="O6" i="8"/>
  <c r="P6" i="8"/>
  <c r="Q6" i="8"/>
  <c r="R6" i="8"/>
  <c r="C7" i="8"/>
  <c r="D7" i="8"/>
  <c r="E7" i="8"/>
  <c r="F7" i="8"/>
  <c r="G7" i="8"/>
  <c r="H7" i="8"/>
  <c r="I7" i="8"/>
  <c r="J7" i="8"/>
  <c r="K7" i="8"/>
  <c r="L7" i="8"/>
  <c r="M7" i="8"/>
  <c r="N7" i="8"/>
  <c r="O7" i="8"/>
  <c r="P7" i="8"/>
  <c r="Q7" i="8"/>
  <c r="R7" i="8"/>
  <c r="C8" i="8"/>
  <c r="D8" i="8"/>
  <c r="E8" i="8"/>
  <c r="F8" i="8"/>
  <c r="G8" i="8"/>
  <c r="H8" i="8"/>
  <c r="I8" i="8"/>
  <c r="J8" i="8"/>
  <c r="K8" i="8"/>
  <c r="L8" i="8"/>
  <c r="M8" i="8"/>
  <c r="N8" i="8"/>
  <c r="O8" i="8"/>
  <c r="P8" i="8"/>
  <c r="Q8" i="8"/>
  <c r="R8" i="8"/>
  <c r="C9" i="8"/>
  <c r="D9" i="8"/>
  <c r="E9" i="8"/>
  <c r="F9" i="8"/>
  <c r="G9" i="8"/>
  <c r="H9" i="8"/>
  <c r="I9" i="8"/>
  <c r="J9" i="8"/>
  <c r="K9" i="8"/>
  <c r="L9" i="8"/>
  <c r="M9" i="8"/>
  <c r="N9" i="8"/>
  <c r="O9" i="8"/>
  <c r="P9" i="8"/>
  <c r="Q9" i="8"/>
  <c r="R9" i="8"/>
  <c r="B9" i="8"/>
  <c r="B8" i="8"/>
  <c r="B6" i="8"/>
  <c r="B7" i="8"/>
  <c r="B5" i="8"/>
  <c r="Z6" i="8" l="1"/>
  <c r="Z5" i="8"/>
  <c r="Z27" i="8"/>
  <c r="Z25" i="8"/>
  <c r="Y8" i="8"/>
  <c r="Y29" i="8"/>
  <c r="Y28" i="8"/>
  <c r="Y9" i="8"/>
  <c r="X26" i="8"/>
  <c r="X27" i="8"/>
  <c r="X25" i="8"/>
  <c r="W26" i="8"/>
  <c r="W27" i="8"/>
  <c r="W25" i="8"/>
  <c r="V26" i="8"/>
  <c r="V27" i="8"/>
  <c r="V25" i="8"/>
  <c r="U26" i="8"/>
  <c r="U27" i="8"/>
  <c r="U25" i="8"/>
  <c r="T26" i="8"/>
  <c r="T27" i="8"/>
  <c r="T25" i="8"/>
  <c r="S26" i="8"/>
  <c r="S27" i="8"/>
  <c r="S25" i="8"/>
  <c r="X6" i="8"/>
  <c r="X7" i="8"/>
  <c r="X5" i="8"/>
  <c r="W6" i="8"/>
  <c r="W7" i="8"/>
  <c r="W5" i="8"/>
  <c r="V6" i="8"/>
  <c r="V7" i="8"/>
  <c r="V5" i="8"/>
  <c r="U6" i="8"/>
  <c r="U7" i="8"/>
  <c r="U5" i="8"/>
  <c r="T6" i="8"/>
  <c r="T7" i="8"/>
  <c r="T5" i="8"/>
  <c r="S6" i="8"/>
  <c r="S7" i="8"/>
  <c r="S5" i="8"/>
  <c r="AA5" i="8" l="1"/>
  <c r="Z29" i="8"/>
  <c r="AB25" i="8"/>
  <c r="AA25" i="8"/>
  <c r="AB7" i="8"/>
  <c r="AA7" i="8"/>
  <c r="AB27" i="8"/>
  <c r="AB5" i="8"/>
  <c r="AB26" i="8"/>
  <c r="AA26" i="8"/>
  <c r="Z9" i="8"/>
  <c r="AA27" i="8"/>
  <c r="Z8" i="8"/>
  <c r="AA6" i="8"/>
  <c r="Z28" i="8"/>
  <c r="AB6" i="8"/>
  <c r="X28" i="8"/>
  <c r="S8" i="8"/>
  <c r="U8" i="8"/>
  <c r="W8" i="8"/>
  <c r="S28" i="8"/>
  <c r="U28" i="8"/>
  <c r="W28" i="8"/>
  <c r="T29" i="8"/>
  <c r="X29" i="8"/>
  <c r="V9" i="8"/>
  <c r="V29" i="8"/>
  <c r="T8" i="8"/>
  <c r="V8" i="8"/>
  <c r="X8" i="8"/>
  <c r="AB8" i="8" s="1"/>
  <c r="T28" i="8"/>
  <c r="V28" i="8"/>
  <c r="T9" i="8"/>
  <c r="X9" i="8"/>
  <c r="S9" i="8"/>
  <c r="U9" i="8"/>
  <c r="W9" i="8"/>
  <c r="S29" i="8"/>
  <c r="U29" i="8"/>
  <c r="W29" i="8"/>
  <c r="AB29" i="8" l="1"/>
  <c r="AB28" i="8"/>
  <c r="AA29" i="8"/>
  <c r="AA9" i="8"/>
  <c r="AB9" i="8"/>
  <c r="AA8" i="8"/>
  <c r="AA28" i="8"/>
</calcChain>
</file>

<file path=xl/sharedStrings.xml><?xml version="1.0" encoding="utf-8"?>
<sst xmlns="http://schemas.openxmlformats.org/spreadsheetml/2006/main" count="38" uniqueCount="17">
  <si>
    <t>Number of GST Filers by Turnover Band years ended March 2001-2024</t>
  </si>
  <si>
    <t>Turnover Band</t>
  </si>
  <si>
    <t>$1 to $60,000</t>
  </si>
  <si>
    <t>$60,001 to $250,000</t>
  </si>
  <si>
    <t>$250,001 to $500,000</t>
  </si>
  <si>
    <t>$500,001 to $1,000,000</t>
  </si>
  <si>
    <t>$1,000,001 to $2,000,000</t>
  </si>
  <si>
    <t>$2,000,001 to $5,000,000</t>
  </si>
  <si>
    <t>$5,000,001 to $10,000,000</t>
  </si>
  <si>
    <t>$10,000,001 to $20,000,000</t>
  </si>
  <si>
    <t>$20,000,001 to $100,000,000</t>
  </si>
  <si>
    <t>greater than $100,000,000</t>
  </si>
  <si>
    <t>Total</t>
  </si>
  <si>
    <t>Net GST by Turnover Band ($M) years ended  March 2001-2024</t>
  </si>
  <si>
    <t>Greater than $100,000,000</t>
  </si>
  <si>
    <t>$250,001 to $1,000,000</t>
  </si>
  <si>
    <t>Greater than $1,000,000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</si>
</sst>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3" formatCode="_-* #,##0.00_-;\-* #,##0.00_-;_-* &quot;-&quot;??_-;_-@_-"/>
    <numFmt numFmtId="164" formatCode="_-* #,##0_-;\-* #,##0_-;_-* &quot;-&quot;??_-;_-@_-"/>
    <numFmt numFmtId="165" formatCode="0.0%"/>
    <numFmt numFmtId="166" formatCode="#,##0_ ;\-#,##0\ "/>
  </numFmts>
  <fonts count="5" x14ac:knownFonts="1">
    <font>
      <sz val="10"/>
      <color theme="1"/>
      <name val="Verdana"/>
      <family val="2"/>
    </font>
    <font>
      <sz val="10"/>
      <color theme="1"/>
      <name val="Verdana"/>
      <family val="2"/>
    </font>
    <font>
      <b/>
      <sz val="10"/>
      <color theme="1"/>
      <name val="Verdana"/>
      <family val="2"/>
    </font>
    <font>
      <sz val="10"/>
      <color rgb="FF000000"/>
      <name val="Verdana"/>
      <family val="2"/>
    </font>
    <font>
      <b/>
      <sz val="12"/>
      <color theme="1"/>
      <name val="Verdana"/>
      <family val="2"/>
    </font>
  </fonts>
  <fills count="2">
    <fill>
      <patternFill patternType="none"/>
    </fill>
    <fill>
      <patternFill patternType="gray125"/>
    </fill>
  </fills>
  <borders count="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164" fontId="0" fillId="0" borderId="0" xfId="0" applyNumberFormat="1"/>
    <xf numFmtId="3" fontId="0" fillId="0" borderId="0" xfId="0" applyNumberFormat="1"/>
    <xf numFmtId="9" fontId="0" fillId="0" borderId="0" xfId="2" applyFont="1"/>
    <xf numFmtId="165" fontId="0" fillId="0" borderId="0" xfId="2" applyNumberFormat="1" applyFont="1"/>
    <xf numFmtId="0" fontId="3" fillId="0" borderId="0" xfId="0" applyFont="1" applyAlignment="1">
      <alignment vertical="center"/>
    </xf>
    <xf numFmtId="0" fontId="1" fillId="0" borderId="0" xfId="0" applyFont="1" applyAlignment="1">
      <alignment vertical="center"/>
    </xf>
    <xf numFmtId="0" fontId="4" fillId="0" borderId="0" xfId="0" applyFont="1"/>
    <xf numFmtId="0" fontId="2" fillId="0" borderId="6" xfId="0" applyFont="1" applyBorder="1"/>
    <xf numFmtId="17" fontId="2" fillId="0" borderId="7" xfId="0" applyNumberFormat="1" applyFont="1" applyBorder="1"/>
    <xf numFmtId="17" fontId="2" fillId="0" borderId="8" xfId="0" applyNumberFormat="1" applyFont="1" applyBorder="1"/>
    <xf numFmtId="6" fontId="0" fillId="0" borderId="1" xfId="0" applyNumberFormat="1" applyBorder="1" applyAlignment="1">
      <alignment horizontal="left"/>
    </xf>
    <xf numFmtId="164" fontId="1" fillId="0" borderId="0" xfId="1" applyNumberFormat="1" applyFont="1" applyBorder="1"/>
    <xf numFmtId="0" fontId="0" fillId="0" borderId="1" xfId="0" applyBorder="1"/>
    <xf numFmtId="3" fontId="0" fillId="0" borderId="1" xfId="0" applyNumberFormat="1" applyBorder="1"/>
    <xf numFmtId="0" fontId="0" fillId="0" borderId="3" xfId="0" applyBorder="1"/>
    <xf numFmtId="164" fontId="1" fillId="0" borderId="4" xfId="1" applyNumberFormat="1" applyFont="1" applyBorder="1"/>
    <xf numFmtId="166" fontId="1" fillId="0" borderId="0" xfId="1" applyNumberFormat="1" applyFont="1" applyBorder="1"/>
    <xf numFmtId="166" fontId="1" fillId="0" borderId="2" xfId="1" applyNumberFormat="1" applyFont="1" applyBorder="1"/>
    <xf numFmtId="166" fontId="1" fillId="0" borderId="4" xfId="1" applyNumberFormat="1" applyFont="1" applyBorder="1"/>
    <xf numFmtId="164" fontId="0" fillId="0" borderId="0" xfId="1" applyNumberFormat="1" applyFont="1"/>
    <xf numFmtId="164" fontId="0" fillId="0" borderId="4" xfId="1" applyNumberFormat="1" applyFont="1" applyBorder="1"/>
    <xf numFmtId="0" fontId="0" fillId="0" borderId="4" xfId="0" applyBorder="1"/>
    <xf numFmtId="0" fontId="0" fillId="0" borderId="2" xfId="0" applyBorder="1"/>
    <xf numFmtId="0" fontId="0" fillId="0" borderId="5" xfId="0" applyBorder="1"/>
    <xf numFmtId="164" fontId="0" fillId="0" borderId="2" xfId="1" applyNumberFormat="1" applyFont="1" applyBorder="1"/>
    <xf numFmtId="164" fontId="0" fillId="0" borderId="5" xfId="1" applyNumberFormat="1" applyFont="1" applyBorder="1"/>
    <xf numFmtId="164" fontId="1" fillId="0" borderId="2" xfId="1" applyNumberFormat="1" applyFont="1" applyBorder="1" applyAlignment="1">
      <alignment horizontal="right"/>
    </xf>
    <xf numFmtId="164" fontId="1" fillId="0" borderId="5" xfId="1" applyNumberFormat="1" applyFont="1" applyBorder="1"/>
    <xf numFmtId="166" fontId="1" fillId="0" borderId="5" xfId="1" applyNumberFormat="1" applyFont="1" applyBorder="1"/>
    <xf numFmtId="166" fontId="0" fillId="0" borderId="0" xfId="0" applyNumberFormat="1"/>
    <xf numFmtId="165" fontId="0" fillId="0" borderId="0" xfId="1" applyNumberFormat="1" applyFont="1"/>
    <xf numFmtId="165" fontId="0" fillId="0" borderId="0" xfId="0" applyNumberFormat="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A49671"/>
      <color rgb="FF0D8390"/>
      <color rgb="FF00426D"/>
      <color rgb="FF800080"/>
      <color rgb="FFF4471F"/>
      <color rgb="FF99004F"/>
      <color rgb="FF72BE9F"/>
      <color rgb="FF0000FF"/>
      <color rgb="FFFF33CC"/>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NZ" sz="1400" b="1"/>
              <a:t>Number of GST filers by turnover band</a:t>
            </a:r>
          </a:p>
        </c:rich>
      </c:tx>
      <c:layout>
        <c:manualLayout>
          <c:xMode val="edge"/>
          <c:yMode val="edge"/>
          <c:x val="3.5252686274140341E-2"/>
          <c:y val="1.463068497653262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7.3380329575633244E-2"/>
          <c:y val="0.10420730557851537"/>
          <c:w val="0.89003076961507854"/>
          <c:h val="0.68290483026638249"/>
        </c:manualLayout>
      </c:layout>
      <c:lineChart>
        <c:grouping val="standard"/>
        <c:varyColors val="0"/>
        <c:ser>
          <c:idx val="0"/>
          <c:order val="0"/>
          <c:tx>
            <c:strRef>
              <c:f>'data for graph'!$A$5</c:f>
              <c:strCache>
                <c:ptCount val="1"/>
                <c:pt idx="0">
                  <c:v>$0</c:v>
                </c:pt>
              </c:strCache>
            </c:strRef>
          </c:tx>
          <c:spPr>
            <a:ln w="28575" cap="rnd">
              <a:solidFill>
                <a:srgbClr val="800080"/>
              </a:solidFill>
              <a:prstDash val="solid"/>
              <a:round/>
            </a:ln>
            <a:effectLst/>
          </c:spPr>
          <c:marker>
            <c:symbol val="none"/>
          </c:marker>
          <c:cat>
            <c:numRef>
              <c:f>'data for graph'!$C$4:$Y$4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graph'!$C$5:$Y$5</c:f>
              <c:numCache>
                <c:formatCode>General</c:formatCode>
                <c:ptCount val="23"/>
                <c:pt idx="0">
                  <c:v>99154</c:v>
                </c:pt>
                <c:pt idx="1">
                  <c:v>106089</c:v>
                </c:pt>
                <c:pt idx="2">
                  <c:v>111913</c:v>
                </c:pt>
                <c:pt idx="3">
                  <c:v>113103</c:v>
                </c:pt>
                <c:pt idx="4">
                  <c:v>116750</c:v>
                </c:pt>
                <c:pt idx="5">
                  <c:v>122958</c:v>
                </c:pt>
                <c:pt idx="6">
                  <c:v>131759</c:v>
                </c:pt>
                <c:pt idx="7">
                  <c:v>130422</c:v>
                </c:pt>
                <c:pt idx="8">
                  <c:v>130254</c:v>
                </c:pt>
                <c:pt idx="9">
                  <c:v>124149</c:v>
                </c:pt>
                <c:pt idx="10">
                  <c:v>121915</c:v>
                </c:pt>
                <c:pt idx="11">
                  <c:v>118700</c:v>
                </c:pt>
                <c:pt idx="12">
                  <c:v>112479</c:v>
                </c:pt>
                <c:pt idx="13">
                  <c:v>108516</c:v>
                </c:pt>
                <c:pt idx="14">
                  <c:v>103613</c:v>
                </c:pt>
                <c:pt idx="15">
                  <c:v>102098</c:v>
                </c:pt>
                <c:pt idx="16">
                  <c:v>93326</c:v>
                </c:pt>
                <c:pt idx="17">
                  <c:v>93407</c:v>
                </c:pt>
                <c:pt idx="18">
                  <c:v>92741</c:v>
                </c:pt>
                <c:pt idx="19">
                  <c:v>98573</c:v>
                </c:pt>
                <c:pt idx="20">
                  <c:v>98818</c:v>
                </c:pt>
                <c:pt idx="21">
                  <c:v>93021</c:v>
                </c:pt>
                <c:pt idx="22">
                  <c:v>90110</c:v>
                </c:pt>
              </c:numCache>
            </c:numRef>
          </c:val>
          <c:smooth val="0"/>
          <c:extLst>
            <c:ext xmlns:c16="http://schemas.microsoft.com/office/drawing/2014/chart" uri="{C3380CC4-5D6E-409C-BE32-E72D297353CC}">
              <c16:uniqueId val="{00000005-2D41-4B12-BFB7-EE60F9F8AD9A}"/>
            </c:ext>
          </c:extLst>
        </c:ser>
        <c:ser>
          <c:idx val="1"/>
          <c:order val="1"/>
          <c:tx>
            <c:strRef>
              <c:f>'data for graph'!$A$6</c:f>
              <c:strCache>
                <c:ptCount val="1"/>
                <c:pt idx="0">
                  <c:v>$1 to $60,000</c:v>
                </c:pt>
              </c:strCache>
            </c:strRef>
          </c:tx>
          <c:spPr>
            <a:ln w="28575" cap="rnd">
              <a:solidFill>
                <a:srgbClr val="F4471F"/>
              </a:solidFill>
              <a:prstDash val="solid"/>
              <a:round/>
            </a:ln>
            <a:effectLst/>
          </c:spPr>
          <c:marker>
            <c:symbol val="none"/>
          </c:marker>
          <c:cat>
            <c:numRef>
              <c:f>'data for graph'!$C$4:$Y$4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graph'!$C$6:$Y$6</c:f>
              <c:numCache>
                <c:formatCode>General</c:formatCode>
                <c:ptCount val="23"/>
                <c:pt idx="0">
                  <c:v>194908</c:v>
                </c:pt>
                <c:pt idx="1">
                  <c:v>197279</c:v>
                </c:pt>
                <c:pt idx="2">
                  <c:v>203559</c:v>
                </c:pt>
                <c:pt idx="3">
                  <c:v>207338</c:v>
                </c:pt>
                <c:pt idx="4">
                  <c:v>211023</c:v>
                </c:pt>
                <c:pt idx="5">
                  <c:v>212856</c:v>
                </c:pt>
                <c:pt idx="6">
                  <c:v>211466</c:v>
                </c:pt>
                <c:pt idx="7">
                  <c:v>210074</c:v>
                </c:pt>
                <c:pt idx="8">
                  <c:v>207801</c:v>
                </c:pt>
                <c:pt idx="9">
                  <c:v>204970</c:v>
                </c:pt>
                <c:pt idx="10">
                  <c:v>193521</c:v>
                </c:pt>
                <c:pt idx="11">
                  <c:v>191663</c:v>
                </c:pt>
                <c:pt idx="12">
                  <c:v>186516</c:v>
                </c:pt>
                <c:pt idx="13">
                  <c:v>183919</c:v>
                </c:pt>
                <c:pt idx="14">
                  <c:v>181126</c:v>
                </c:pt>
                <c:pt idx="15">
                  <c:v>177373</c:v>
                </c:pt>
                <c:pt idx="16">
                  <c:v>175454</c:v>
                </c:pt>
                <c:pt idx="17">
                  <c:v>171326</c:v>
                </c:pt>
                <c:pt idx="18">
                  <c:v>168094</c:v>
                </c:pt>
                <c:pt idx="19">
                  <c:v>176535</c:v>
                </c:pt>
                <c:pt idx="20">
                  <c:v>166181</c:v>
                </c:pt>
                <c:pt idx="21">
                  <c:v>163146</c:v>
                </c:pt>
                <c:pt idx="22">
                  <c:v>160538</c:v>
                </c:pt>
              </c:numCache>
            </c:numRef>
          </c:val>
          <c:smooth val="0"/>
          <c:extLst>
            <c:ext xmlns:c16="http://schemas.microsoft.com/office/drawing/2014/chart" uri="{C3380CC4-5D6E-409C-BE32-E72D297353CC}">
              <c16:uniqueId val="{00000000-2D41-4B12-BFB7-EE60F9F8AD9A}"/>
            </c:ext>
          </c:extLst>
        </c:ser>
        <c:ser>
          <c:idx val="2"/>
          <c:order val="2"/>
          <c:tx>
            <c:strRef>
              <c:f>'data for graph'!$A$7</c:f>
              <c:strCache>
                <c:ptCount val="1"/>
                <c:pt idx="0">
                  <c:v>$60,001 to $250,000</c:v>
                </c:pt>
              </c:strCache>
            </c:strRef>
          </c:tx>
          <c:spPr>
            <a:ln w="28575" cap="rnd">
              <a:solidFill>
                <a:srgbClr val="A49671"/>
              </a:solidFill>
              <a:prstDash val="solid"/>
              <a:round/>
            </a:ln>
            <a:effectLst/>
          </c:spPr>
          <c:marker>
            <c:symbol val="none"/>
          </c:marker>
          <c:cat>
            <c:numRef>
              <c:f>'data for graph'!$C$4:$Y$4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graph'!$C$7:$Y$7</c:f>
              <c:numCache>
                <c:formatCode>General</c:formatCode>
                <c:ptCount val="23"/>
                <c:pt idx="0">
                  <c:v>141931</c:v>
                </c:pt>
                <c:pt idx="1">
                  <c:v>148309</c:v>
                </c:pt>
                <c:pt idx="2">
                  <c:v>155296</c:v>
                </c:pt>
                <c:pt idx="3">
                  <c:v>160061</c:v>
                </c:pt>
                <c:pt idx="4">
                  <c:v>164106</c:v>
                </c:pt>
                <c:pt idx="5">
                  <c:v>167874</c:v>
                </c:pt>
                <c:pt idx="6">
                  <c:v>169177</c:v>
                </c:pt>
                <c:pt idx="7">
                  <c:v>168744</c:v>
                </c:pt>
                <c:pt idx="8">
                  <c:v>167452</c:v>
                </c:pt>
                <c:pt idx="9">
                  <c:v>166371</c:v>
                </c:pt>
                <c:pt idx="10">
                  <c:v>167722</c:v>
                </c:pt>
                <c:pt idx="11">
                  <c:v>169004</c:v>
                </c:pt>
                <c:pt idx="12">
                  <c:v>169166</c:v>
                </c:pt>
                <c:pt idx="13">
                  <c:v>173359</c:v>
                </c:pt>
                <c:pt idx="14">
                  <c:v>176226</c:v>
                </c:pt>
                <c:pt idx="15">
                  <c:v>180622</c:v>
                </c:pt>
                <c:pt idx="16">
                  <c:v>183085</c:v>
                </c:pt>
                <c:pt idx="17">
                  <c:v>185807</c:v>
                </c:pt>
                <c:pt idx="18">
                  <c:v>187252</c:v>
                </c:pt>
                <c:pt idx="19">
                  <c:v>183558</c:v>
                </c:pt>
                <c:pt idx="20">
                  <c:v>192706</c:v>
                </c:pt>
                <c:pt idx="21">
                  <c:v>194255</c:v>
                </c:pt>
                <c:pt idx="22">
                  <c:v>194474</c:v>
                </c:pt>
              </c:numCache>
            </c:numRef>
          </c:val>
          <c:smooth val="0"/>
          <c:extLst>
            <c:ext xmlns:c16="http://schemas.microsoft.com/office/drawing/2014/chart" uri="{C3380CC4-5D6E-409C-BE32-E72D297353CC}">
              <c16:uniqueId val="{00000001-2D41-4B12-BFB7-EE60F9F8AD9A}"/>
            </c:ext>
          </c:extLst>
        </c:ser>
        <c:ser>
          <c:idx val="3"/>
          <c:order val="3"/>
          <c:tx>
            <c:strRef>
              <c:f>'data for graph'!$A$8</c:f>
              <c:strCache>
                <c:ptCount val="1"/>
                <c:pt idx="0">
                  <c:v>$250,001 to $1,000,000</c:v>
                </c:pt>
              </c:strCache>
            </c:strRef>
          </c:tx>
          <c:spPr>
            <a:ln w="28575" cap="rnd">
              <a:solidFill>
                <a:srgbClr val="0D8390"/>
              </a:solidFill>
              <a:round/>
            </a:ln>
            <a:effectLst/>
          </c:spPr>
          <c:marker>
            <c:symbol val="none"/>
          </c:marker>
          <c:cat>
            <c:numRef>
              <c:f>'data for graph'!$C$4:$Y$4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graph'!$C$8:$Y$8</c:f>
              <c:numCache>
                <c:formatCode>General</c:formatCode>
                <c:ptCount val="23"/>
                <c:pt idx="0">
                  <c:v>85597</c:v>
                </c:pt>
                <c:pt idx="1">
                  <c:v>88233</c:v>
                </c:pt>
                <c:pt idx="2">
                  <c:v>90685</c:v>
                </c:pt>
                <c:pt idx="3">
                  <c:v>94216</c:v>
                </c:pt>
                <c:pt idx="4">
                  <c:v>97529</c:v>
                </c:pt>
                <c:pt idx="5">
                  <c:v>100183</c:v>
                </c:pt>
                <c:pt idx="6">
                  <c:v>103640</c:v>
                </c:pt>
                <c:pt idx="7">
                  <c:v>101398</c:v>
                </c:pt>
                <c:pt idx="8">
                  <c:v>99220</c:v>
                </c:pt>
                <c:pt idx="9">
                  <c:v>98688</c:v>
                </c:pt>
                <c:pt idx="10">
                  <c:v>100713</c:v>
                </c:pt>
                <c:pt idx="11">
                  <c:v>102442</c:v>
                </c:pt>
                <c:pt idx="12">
                  <c:v>104524</c:v>
                </c:pt>
                <c:pt idx="13">
                  <c:v>107370</c:v>
                </c:pt>
                <c:pt idx="14">
                  <c:v>110542</c:v>
                </c:pt>
                <c:pt idx="15">
                  <c:v>113509</c:v>
                </c:pt>
                <c:pt idx="16">
                  <c:v>115056</c:v>
                </c:pt>
                <c:pt idx="17">
                  <c:v>117960</c:v>
                </c:pt>
                <c:pt idx="18">
                  <c:v>119514</c:v>
                </c:pt>
                <c:pt idx="19">
                  <c:v>119103</c:v>
                </c:pt>
                <c:pt idx="20">
                  <c:v>125908</c:v>
                </c:pt>
                <c:pt idx="21">
                  <c:v>128912</c:v>
                </c:pt>
                <c:pt idx="22">
                  <c:v>130756</c:v>
                </c:pt>
              </c:numCache>
            </c:numRef>
          </c:val>
          <c:smooth val="0"/>
          <c:extLst>
            <c:ext xmlns:c16="http://schemas.microsoft.com/office/drawing/2014/chart" uri="{C3380CC4-5D6E-409C-BE32-E72D297353CC}">
              <c16:uniqueId val="{00000002-2D41-4B12-BFB7-EE60F9F8AD9A}"/>
            </c:ext>
          </c:extLst>
        </c:ser>
        <c:ser>
          <c:idx val="4"/>
          <c:order val="4"/>
          <c:tx>
            <c:strRef>
              <c:f>'data for graph'!$A$9</c:f>
              <c:strCache>
                <c:ptCount val="1"/>
                <c:pt idx="0">
                  <c:v>Greater than $1,000,000</c:v>
                </c:pt>
              </c:strCache>
            </c:strRef>
          </c:tx>
          <c:spPr>
            <a:ln w="28575" cap="rnd">
              <a:solidFill>
                <a:srgbClr val="00426D"/>
              </a:solidFill>
              <a:round/>
            </a:ln>
            <a:effectLst/>
          </c:spPr>
          <c:marker>
            <c:symbol val="none"/>
          </c:marker>
          <c:cat>
            <c:numRef>
              <c:f>'data for graph'!$C$4:$Y$4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graph'!$C$9:$Y$9</c:f>
              <c:numCache>
                <c:formatCode>General</c:formatCode>
                <c:ptCount val="23"/>
                <c:pt idx="0">
                  <c:v>37492</c:v>
                </c:pt>
                <c:pt idx="1">
                  <c:v>40245</c:v>
                </c:pt>
                <c:pt idx="2">
                  <c:v>41915</c:v>
                </c:pt>
                <c:pt idx="3">
                  <c:v>45046</c:v>
                </c:pt>
                <c:pt idx="4">
                  <c:v>47679</c:v>
                </c:pt>
                <c:pt idx="5">
                  <c:v>49488</c:v>
                </c:pt>
                <c:pt idx="6">
                  <c:v>53226</c:v>
                </c:pt>
                <c:pt idx="7">
                  <c:v>52623</c:v>
                </c:pt>
                <c:pt idx="8">
                  <c:v>48906</c:v>
                </c:pt>
                <c:pt idx="9">
                  <c:v>50171</c:v>
                </c:pt>
                <c:pt idx="10">
                  <c:v>53851</c:v>
                </c:pt>
                <c:pt idx="11">
                  <c:v>54310</c:v>
                </c:pt>
                <c:pt idx="12">
                  <c:v>58702</c:v>
                </c:pt>
                <c:pt idx="13">
                  <c:v>60831</c:v>
                </c:pt>
                <c:pt idx="14">
                  <c:v>62320</c:v>
                </c:pt>
                <c:pt idx="15">
                  <c:v>66089</c:v>
                </c:pt>
                <c:pt idx="16">
                  <c:v>70160</c:v>
                </c:pt>
                <c:pt idx="17">
                  <c:v>73728</c:v>
                </c:pt>
                <c:pt idx="18">
                  <c:v>76486</c:v>
                </c:pt>
                <c:pt idx="19">
                  <c:v>76493</c:v>
                </c:pt>
                <c:pt idx="20">
                  <c:v>86262</c:v>
                </c:pt>
                <c:pt idx="21">
                  <c:v>90287</c:v>
                </c:pt>
                <c:pt idx="22">
                  <c:v>91339</c:v>
                </c:pt>
              </c:numCache>
            </c:numRef>
          </c:val>
          <c:smooth val="0"/>
          <c:extLst>
            <c:ext xmlns:c16="http://schemas.microsoft.com/office/drawing/2014/chart" uri="{C3380CC4-5D6E-409C-BE32-E72D297353CC}">
              <c16:uniqueId val="{00000003-2D41-4B12-BFB7-EE60F9F8AD9A}"/>
            </c:ext>
          </c:extLst>
        </c:ser>
        <c:dLbls>
          <c:showLegendKey val="0"/>
          <c:showVal val="0"/>
          <c:showCatName val="0"/>
          <c:showSerName val="0"/>
          <c:showPercent val="0"/>
          <c:showBubbleSize val="0"/>
        </c:dLbls>
        <c:smooth val="0"/>
        <c:axId val="976546392"/>
        <c:axId val="976548032"/>
      </c:lineChart>
      <c:catAx>
        <c:axId val="976546392"/>
        <c:scaling>
          <c:orientation val="minMax"/>
          <c:min val="1"/>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NZ"/>
                  <a:t>Year ended 31 March</a:t>
                </a:r>
              </a:p>
            </c:rich>
          </c:tx>
          <c:layout>
            <c:manualLayout>
              <c:xMode val="edge"/>
              <c:yMode val="edge"/>
              <c:x val="0.41679621293565255"/>
              <c:y val="0.8639373945660107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numFmt formatCode="yy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976548032"/>
        <c:crosses val="autoZero"/>
        <c:auto val="0"/>
        <c:lblAlgn val="ctr"/>
        <c:lblOffset val="100"/>
        <c:tickLblSkip val="2"/>
        <c:noMultiLvlLbl val="0"/>
      </c:catAx>
      <c:valAx>
        <c:axId val="976548032"/>
        <c:scaling>
          <c:orientation val="minMax"/>
          <c:max val="3000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976546392"/>
        <c:crosses val="autoZero"/>
        <c:crossBetween val="midCat"/>
        <c:dispUnits>
          <c:builtInUnit val="thousands"/>
          <c:dispUnitsLbl>
            <c:layout>
              <c:manualLayout>
                <c:xMode val="edge"/>
                <c:yMode val="edge"/>
                <c:x val="8.1449408039568775E-4"/>
                <c:y val="0.24156996949966889"/>
              </c:manualLayout>
            </c:layout>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NZ"/>
                    <a:t>Number of GST filers (000's)</a:t>
                  </a:r>
                </a:p>
              </c:rich>
            </c:tx>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dispUnitsLbl>
        </c:dispUnits>
      </c:valAx>
      <c:spPr>
        <a:noFill/>
        <a:ln w="25400">
          <a:noFill/>
        </a:ln>
        <a:effectLst/>
      </c:spPr>
    </c:plotArea>
    <c:legend>
      <c:legendPos val="b"/>
      <c:layout>
        <c:manualLayout>
          <c:xMode val="edge"/>
          <c:yMode val="edge"/>
          <c:x val="6.7596970756601912E-2"/>
          <c:y val="0.921818612452449"/>
          <c:w val="0.89459161980948709"/>
          <c:h val="4.428106707656018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NZ" sz="1400" b="1"/>
              <a:t>Net Inland Revenue GST by turnover band</a:t>
            </a:r>
          </a:p>
        </c:rich>
      </c:tx>
      <c:layout>
        <c:manualLayout>
          <c:xMode val="edge"/>
          <c:yMode val="edge"/>
          <c:x val="2.8911906844977703E-2"/>
          <c:y val="1.306240566083085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0267726950797817"/>
          <c:y val="0.11559862709469008"/>
          <c:w val="0.86454818147731538"/>
          <c:h val="0.70195494793919988"/>
        </c:manualLayout>
      </c:layout>
      <c:lineChart>
        <c:grouping val="standard"/>
        <c:varyColors val="0"/>
        <c:ser>
          <c:idx val="0"/>
          <c:order val="0"/>
          <c:tx>
            <c:strRef>
              <c:f>'data for graph'!$A$25</c:f>
              <c:strCache>
                <c:ptCount val="1"/>
                <c:pt idx="0">
                  <c:v>$0</c:v>
                </c:pt>
              </c:strCache>
            </c:strRef>
          </c:tx>
          <c:spPr>
            <a:ln w="28575" cap="rnd">
              <a:solidFill>
                <a:srgbClr val="800080"/>
              </a:solidFill>
              <a:round/>
            </a:ln>
            <a:effectLst/>
          </c:spPr>
          <c:marker>
            <c:symbol val="none"/>
          </c:marker>
          <c:cat>
            <c:numRef>
              <c:f>'data for graph'!$C$24:$Y$24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graph'!$C$25:$Y$25</c:f>
              <c:numCache>
                <c:formatCode>_-* #,##0_-;\-* #,##0_-;_-* "-"??_-;_-@_-</c:formatCode>
                <c:ptCount val="23"/>
                <c:pt idx="0">
                  <c:v>-401.62</c:v>
                </c:pt>
                <c:pt idx="1">
                  <c:v>-407.62</c:v>
                </c:pt>
                <c:pt idx="2">
                  <c:v>-517.89</c:v>
                </c:pt>
                <c:pt idx="3">
                  <c:v>-551.45000000000005</c:v>
                </c:pt>
                <c:pt idx="4">
                  <c:v>-645.25</c:v>
                </c:pt>
                <c:pt idx="5">
                  <c:v>-664.1</c:v>
                </c:pt>
                <c:pt idx="6">
                  <c:v>-926.5</c:v>
                </c:pt>
                <c:pt idx="7">
                  <c:v>-541.86</c:v>
                </c:pt>
                <c:pt idx="8">
                  <c:v>-480.55</c:v>
                </c:pt>
                <c:pt idx="9">
                  <c:v>-343.74</c:v>
                </c:pt>
                <c:pt idx="10">
                  <c:v>-210.19</c:v>
                </c:pt>
                <c:pt idx="11">
                  <c:v>-282.95999999999998</c:v>
                </c:pt>
                <c:pt idx="12">
                  <c:v>-302.83</c:v>
                </c:pt>
                <c:pt idx="13">
                  <c:v>-347.39</c:v>
                </c:pt>
                <c:pt idx="14">
                  <c:v>-466.4</c:v>
                </c:pt>
                <c:pt idx="15">
                  <c:v>-487.9</c:v>
                </c:pt>
                <c:pt idx="16">
                  <c:v>-558.55296770000007</c:v>
                </c:pt>
                <c:pt idx="17">
                  <c:v>-571.80493970000009</c:v>
                </c:pt>
                <c:pt idx="18">
                  <c:v>-656.24387690000003</c:v>
                </c:pt>
                <c:pt idx="19">
                  <c:v>-834.68845959999999</c:v>
                </c:pt>
                <c:pt idx="20">
                  <c:v>-1070.105427</c:v>
                </c:pt>
                <c:pt idx="21">
                  <c:v>-1052.7031179999999</c:v>
                </c:pt>
                <c:pt idx="22">
                  <c:v>-891.0765576</c:v>
                </c:pt>
              </c:numCache>
            </c:numRef>
          </c:val>
          <c:smooth val="0"/>
          <c:extLst>
            <c:ext xmlns:c16="http://schemas.microsoft.com/office/drawing/2014/chart" uri="{C3380CC4-5D6E-409C-BE32-E72D297353CC}">
              <c16:uniqueId val="{00000000-DD48-441D-A6A2-7C519B5DFC50}"/>
            </c:ext>
          </c:extLst>
        </c:ser>
        <c:ser>
          <c:idx val="1"/>
          <c:order val="1"/>
          <c:tx>
            <c:strRef>
              <c:f>'data for graph'!$A$26</c:f>
              <c:strCache>
                <c:ptCount val="1"/>
                <c:pt idx="0">
                  <c:v>$1 to $60,000</c:v>
                </c:pt>
              </c:strCache>
            </c:strRef>
          </c:tx>
          <c:spPr>
            <a:ln w="28575" cap="rnd">
              <a:solidFill>
                <a:srgbClr val="F4471F"/>
              </a:solidFill>
              <a:round/>
            </a:ln>
            <a:effectLst/>
          </c:spPr>
          <c:marker>
            <c:symbol val="none"/>
          </c:marker>
          <c:cat>
            <c:numRef>
              <c:f>'data for graph'!$C$24:$Y$24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graph'!$C$26:$Y$26</c:f>
              <c:numCache>
                <c:formatCode>_-* #,##0_-;\-* #,##0_-;_-* "-"??_-;_-@_-</c:formatCode>
                <c:ptCount val="23"/>
                <c:pt idx="0">
                  <c:v>-113.72</c:v>
                </c:pt>
                <c:pt idx="1">
                  <c:v>-167.9</c:v>
                </c:pt>
                <c:pt idx="2">
                  <c:v>-230.01000000000002</c:v>
                </c:pt>
                <c:pt idx="3">
                  <c:v>-315.70999999999998</c:v>
                </c:pt>
                <c:pt idx="4">
                  <c:v>-342.11</c:v>
                </c:pt>
                <c:pt idx="5">
                  <c:v>-369.97</c:v>
                </c:pt>
                <c:pt idx="6">
                  <c:v>-432.15</c:v>
                </c:pt>
                <c:pt idx="7">
                  <c:v>-296.69</c:v>
                </c:pt>
                <c:pt idx="8">
                  <c:v>-166.9</c:v>
                </c:pt>
                <c:pt idx="9">
                  <c:v>-106.78000000000002</c:v>
                </c:pt>
                <c:pt idx="10">
                  <c:v>-17.849999999999994</c:v>
                </c:pt>
                <c:pt idx="11">
                  <c:v>-64.259999999999991</c:v>
                </c:pt>
                <c:pt idx="12">
                  <c:v>-134.52999999999997</c:v>
                </c:pt>
                <c:pt idx="13">
                  <c:v>-171.32</c:v>
                </c:pt>
                <c:pt idx="14">
                  <c:v>-190.13</c:v>
                </c:pt>
                <c:pt idx="15">
                  <c:v>-249.8</c:v>
                </c:pt>
                <c:pt idx="16">
                  <c:v>-290.71331739999999</c:v>
                </c:pt>
                <c:pt idx="17">
                  <c:v>-287.7222003</c:v>
                </c:pt>
                <c:pt idx="18">
                  <c:v>-304.30524280000003</c:v>
                </c:pt>
                <c:pt idx="19">
                  <c:v>-306.12243789999997</c:v>
                </c:pt>
                <c:pt idx="20">
                  <c:v>-407.59241710000003</c:v>
                </c:pt>
                <c:pt idx="21">
                  <c:v>-416.62727619999998</c:v>
                </c:pt>
                <c:pt idx="22">
                  <c:v>-325.63868120000001</c:v>
                </c:pt>
              </c:numCache>
            </c:numRef>
          </c:val>
          <c:smooth val="0"/>
          <c:extLst>
            <c:ext xmlns:c16="http://schemas.microsoft.com/office/drawing/2014/chart" uri="{C3380CC4-5D6E-409C-BE32-E72D297353CC}">
              <c16:uniqueId val="{00000001-DD48-441D-A6A2-7C519B5DFC50}"/>
            </c:ext>
          </c:extLst>
        </c:ser>
        <c:ser>
          <c:idx val="2"/>
          <c:order val="2"/>
          <c:tx>
            <c:strRef>
              <c:f>'data for graph'!$A$27</c:f>
              <c:strCache>
                <c:ptCount val="1"/>
                <c:pt idx="0">
                  <c:v>$60,001 to $250,000</c:v>
                </c:pt>
              </c:strCache>
            </c:strRef>
          </c:tx>
          <c:spPr>
            <a:ln w="28575" cap="rnd">
              <a:solidFill>
                <a:schemeClr val="accent3"/>
              </a:solidFill>
              <a:round/>
            </a:ln>
            <a:effectLst/>
          </c:spPr>
          <c:marker>
            <c:symbol val="none"/>
          </c:marker>
          <c:cat>
            <c:numRef>
              <c:f>'data for graph'!$C$24:$Y$24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graph'!$C$27:$Y$27</c:f>
              <c:numCache>
                <c:formatCode>_-* #,##0_-;\-* #,##0_-;_-* "-"??_-;_-@_-</c:formatCode>
                <c:ptCount val="23"/>
                <c:pt idx="0">
                  <c:v>662.97</c:v>
                </c:pt>
                <c:pt idx="1">
                  <c:v>656.06</c:v>
                </c:pt>
                <c:pt idx="2">
                  <c:v>701.04</c:v>
                </c:pt>
                <c:pt idx="3">
                  <c:v>687.13</c:v>
                </c:pt>
                <c:pt idx="4">
                  <c:v>688.25</c:v>
                </c:pt>
                <c:pt idx="5">
                  <c:v>756.31</c:v>
                </c:pt>
                <c:pt idx="6">
                  <c:v>672.19</c:v>
                </c:pt>
                <c:pt idx="7">
                  <c:v>632.66999999999996</c:v>
                </c:pt>
                <c:pt idx="8">
                  <c:v>847.32</c:v>
                </c:pt>
                <c:pt idx="9">
                  <c:v>996.67</c:v>
                </c:pt>
                <c:pt idx="10">
                  <c:v>1186.96</c:v>
                </c:pt>
                <c:pt idx="11">
                  <c:v>1200.3599999999999</c:v>
                </c:pt>
                <c:pt idx="12">
                  <c:v>1193.26</c:v>
                </c:pt>
                <c:pt idx="13">
                  <c:v>1229.08</c:v>
                </c:pt>
                <c:pt idx="14">
                  <c:v>1243.8499999999999</c:v>
                </c:pt>
                <c:pt idx="15">
                  <c:v>1286.5</c:v>
                </c:pt>
                <c:pt idx="16">
                  <c:v>1318.2429779000001</c:v>
                </c:pt>
                <c:pt idx="17">
                  <c:v>1358.4070305999999</c:v>
                </c:pt>
                <c:pt idx="18">
                  <c:v>1347.7654745999998</c:v>
                </c:pt>
                <c:pt idx="19">
                  <c:v>1300.7154239000001</c:v>
                </c:pt>
                <c:pt idx="20">
                  <c:v>1390.9608930999998</c:v>
                </c:pt>
                <c:pt idx="21">
                  <c:v>1413.5927634000002</c:v>
                </c:pt>
                <c:pt idx="22">
                  <c:v>1442.6466097</c:v>
                </c:pt>
              </c:numCache>
            </c:numRef>
          </c:val>
          <c:smooth val="0"/>
          <c:extLst>
            <c:ext xmlns:c16="http://schemas.microsoft.com/office/drawing/2014/chart" uri="{C3380CC4-5D6E-409C-BE32-E72D297353CC}">
              <c16:uniqueId val="{00000002-DD48-441D-A6A2-7C519B5DFC50}"/>
            </c:ext>
          </c:extLst>
        </c:ser>
        <c:ser>
          <c:idx val="3"/>
          <c:order val="3"/>
          <c:tx>
            <c:strRef>
              <c:f>'data for graph'!$A$28</c:f>
              <c:strCache>
                <c:ptCount val="1"/>
                <c:pt idx="0">
                  <c:v>$250,001 to $1,000,000</c:v>
                </c:pt>
              </c:strCache>
            </c:strRef>
          </c:tx>
          <c:spPr>
            <a:ln w="28575" cap="rnd">
              <a:solidFill>
                <a:srgbClr val="0D8390"/>
              </a:solidFill>
              <a:round/>
            </a:ln>
            <a:effectLst/>
          </c:spPr>
          <c:marker>
            <c:symbol val="none"/>
          </c:marker>
          <c:cat>
            <c:numRef>
              <c:f>'data for graph'!$C$24:$Y$24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graph'!$C$28:$Y$28</c:f>
              <c:numCache>
                <c:formatCode>_-* #,##0_-;\-* #,##0_-;_-* "-"??_-;_-@_-</c:formatCode>
                <c:ptCount val="23"/>
                <c:pt idx="0">
                  <c:v>1427.3600000000001</c:v>
                </c:pt>
                <c:pt idx="1">
                  <c:v>1445.31</c:v>
                </c:pt>
                <c:pt idx="2">
                  <c:v>1464.72</c:v>
                </c:pt>
                <c:pt idx="3">
                  <c:v>1548.1399999999999</c:v>
                </c:pt>
                <c:pt idx="4">
                  <c:v>1566.81</c:v>
                </c:pt>
                <c:pt idx="5">
                  <c:v>1671.56</c:v>
                </c:pt>
                <c:pt idx="6">
                  <c:v>1745.22</c:v>
                </c:pt>
                <c:pt idx="7">
                  <c:v>1561.4699999999998</c:v>
                </c:pt>
                <c:pt idx="8">
                  <c:v>1798.78</c:v>
                </c:pt>
                <c:pt idx="9">
                  <c:v>2079.4</c:v>
                </c:pt>
                <c:pt idx="10">
                  <c:v>2339.89</c:v>
                </c:pt>
                <c:pt idx="11">
                  <c:v>2329.61</c:v>
                </c:pt>
                <c:pt idx="12">
                  <c:v>2446.87</c:v>
                </c:pt>
                <c:pt idx="13">
                  <c:v>2487.6999999999998</c:v>
                </c:pt>
                <c:pt idx="14">
                  <c:v>2495.87</c:v>
                </c:pt>
                <c:pt idx="15">
                  <c:v>2684.5</c:v>
                </c:pt>
                <c:pt idx="16">
                  <c:v>2768.9942609999998</c:v>
                </c:pt>
                <c:pt idx="17">
                  <c:v>2891.6350051999998</c:v>
                </c:pt>
                <c:pt idx="18">
                  <c:v>3039.9398470000001</c:v>
                </c:pt>
                <c:pt idx="19">
                  <c:v>3070.7128625</c:v>
                </c:pt>
                <c:pt idx="20">
                  <c:v>3276.0995932999999</c:v>
                </c:pt>
                <c:pt idx="21">
                  <c:v>3294.3768397000003</c:v>
                </c:pt>
                <c:pt idx="22">
                  <c:v>3361.3589905999997</c:v>
                </c:pt>
              </c:numCache>
            </c:numRef>
          </c:val>
          <c:smooth val="0"/>
          <c:extLst>
            <c:ext xmlns:c16="http://schemas.microsoft.com/office/drawing/2014/chart" uri="{C3380CC4-5D6E-409C-BE32-E72D297353CC}">
              <c16:uniqueId val="{00000003-DD48-441D-A6A2-7C519B5DFC50}"/>
            </c:ext>
          </c:extLst>
        </c:ser>
        <c:ser>
          <c:idx val="4"/>
          <c:order val="4"/>
          <c:tx>
            <c:strRef>
              <c:f>'data for graph'!$A$29</c:f>
              <c:strCache>
                <c:ptCount val="1"/>
                <c:pt idx="0">
                  <c:v>Greater than $1,000,000</c:v>
                </c:pt>
              </c:strCache>
            </c:strRef>
          </c:tx>
          <c:spPr>
            <a:ln w="28575" cap="rnd">
              <a:solidFill>
                <a:srgbClr val="00426D"/>
              </a:solidFill>
              <a:round/>
            </a:ln>
            <a:effectLst/>
          </c:spPr>
          <c:marker>
            <c:symbol val="none"/>
          </c:marker>
          <c:cat>
            <c:numRef>
              <c:f>'data for graph'!$C$24:$Y$24</c:f>
              <c:numCache>
                <c:formatCode>mmm\-yy</c:formatCode>
                <c:ptCount val="23"/>
                <c:pt idx="0">
                  <c:v>37316</c:v>
                </c:pt>
                <c:pt idx="1">
                  <c:v>37681</c:v>
                </c:pt>
                <c:pt idx="2">
                  <c:v>38047</c:v>
                </c:pt>
                <c:pt idx="3">
                  <c:v>38412</c:v>
                </c:pt>
                <c:pt idx="4">
                  <c:v>38777</c:v>
                </c:pt>
                <c:pt idx="5">
                  <c:v>39142</c:v>
                </c:pt>
                <c:pt idx="6">
                  <c:v>39508</c:v>
                </c:pt>
                <c:pt idx="7">
                  <c:v>39873</c:v>
                </c:pt>
                <c:pt idx="8">
                  <c:v>40238</c:v>
                </c:pt>
                <c:pt idx="9">
                  <c:v>40603</c:v>
                </c:pt>
                <c:pt idx="10">
                  <c:v>40969</c:v>
                </c:pt>
                <c:pt idx="11">
                  <c:v>41334</c:v>
                </c:pt>
                <c:pt idx="12">
                  <c:v>41699</c:v>
                </c:pt>
                <c:pt idx="13">
                  <c:v>42064</c:v>
                </c:pt>
                <c:pt idx="14">
                  <c:v>42430</c:v>
                </c:pt>
                <c:pt idx="15">
                  <c:v>42795</c:v>
                </c:pt>
                <c:pt idx="16">
                  <c:v>43160</c:v>
                </c:pt>
                <c:pt idx="17">
                  <c:v>43525</c:v>
                </c:pt>
                <c:pt idx="18">
                  <c:v>43891</c:v>
                </c:pt>
                <c:pt idx="19">
                  <c:v>44256</c:v>
                </c:pt>
                <c:pt idx="20">
                  <c:v>44621</c:v>
                </c:pt>
                <c:pt idx="21">
                  <c:v>44986</c:v>
                </c:pt>
                <c:pt idx="22">
                  <c:v>45352</c:v>
                </c:pt>
              </c:numCache>
            </c:numRef>
          </c:cat>
          <c:val>
            <c:numRef>
              <c:f>'data for graph'!$C$29:$Y$29</c:f>
              <c:numCache>
                <c:formatCode>_-* #,##0_-;\-* #,##0_-;_-* "-"??_-;_-@_-</c:formatCode>
                <c:ptCount val="23"/>
                <c:pt idx="0">
                  <c:v>4684.24</c:v>
                </c:pt>
                <c:pt idx="1">
                  <c:v>5744.48</c:v>
                </c:pt>
                <c:pt idx="2">
                  <c:v>6734.8799999999992</c:v>
                </c:pt>
                <c:pt idx="3">
                  <c:v>7251.4</c:v>
                </c:pt>
                <c:pt idx="4">
                  <c:v>7724.78</c:v>
                </c:pt>
                <c:pt idx="5">
                  <c:v>7990.99</c:v>
                </c:pt>
                <c:pt idx="6">
                  <c:v>8883.7900000000009</c:v>
                </c:pt>
                <c:pt idx="7">
                  <c:v>8071.88</c:v>
                </c:pt>
                <c:pt idx="8">
                  <c:v>8994.2900000000009</c:v>
                </c:pt>
                <c:pt idx="9">
                  <c:v>9152.5299999999988</c:v>
                </c:pt>
                <c:pt idx="10">
                  <c:v>9461.1899999999987</c:v>
                </c:pt>
                <c:pt idx="11">
                  <c:v>10493.65</c:v>
                </c:pt>
                <c:pt idx="12">
                  <c:v>10992.29</c:v>
                </c:pt>
                <c:pt idx="13">
                  <c:v>12154.410000000002</c:v>
                </c:pt>
                <c:pt idx="14">
                  <c:v>13056.73</c:v>
                </c:pt>
                <c:pt idx="15">
                  <c:v>14398.6</c:v>
                </c:pt>
                <c:pt idx="16">
                  <c:v>15040.338593699998</c:v>
                </c:pt>
                <c:pt idx="17">
                  <c:v>15484.660734200001</c:v>
                </c:pt>
                <c:pt idx="18">
                  <c:v>17391.693033299998</c:v>
                </c:pt>
                <c:pt idx="19">
                  <c:v>20486.383324800001</c:v>
                </c:pt>
                <c:pt idx="20">
                  <c:v>21498.395224699998</c:v>
                </c:pt>
                <c:pt idx="21">
                  <c:v>21707.915536699998</c:v>
                </c:pt>
                <c:pt idx="22">
                  <c:v>24506.0130952</c:v>
                </c:pt>
              </c:numCache>
            </c:numRef>
          </c:val>
          <c:smooth val="0"/>
          <c:extLst>
            <c:ext xmlns:c16="http://schemas.microsoft.com/office/drawing/2014/chart" uri="{C3380CC4-5D6E-409C-BE32-E72D297353CC}">
              <c16:uniqueId val="{00000004-DD48-441D-A6A2-7C519B5DFC50}"/>
            </c:ext>
          </c:extLst>
        </c:ser>
        <c:dLbls>
          <c:showLegendKey val="0"/>
          <c:showVal val="0"/>
          <c:showCatName val="0"/>
          <c:showSerName val="0"/>
          <c:showPercent val="0"/>
          <c:showBubbleSize val="0"/>
        </c:dLbls>
        <c:smooth val="0"/>
        <c:axId val="723388096"/>
        <c:axId val="723386456"/>
      </c:lineChart>
      <c:catAx>
        <c:axId val="723388096"/>
        <c:scaling>
          <c:orientation val="minMax"/>
          <c:min val="1"/>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NZ"/>
                  <a:t>Year ended 31 March</a:t>
                </a:r>
              </a:p>
            </c:rich>
          </c:tx>
          <c:layout>
            <c:manualLayout>
              <c:xMode val="edge"/>
              <c:yMode val="edge"/>
              <c:x val="0.41333885347664873"/>
              <c:y val="0.880023843173449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numFmt formatCode="yyyy" sourceLinked="0"/>
        <c:majorTickMark val="out"/>
        <c:minorTickMark val="none"/>
        <c:tickLblPos val="low"/>
        <c:spPr>
          <a:noFill/>
          <a:ln w="9525" cap="flat" cmpd="sng" algn="ctr">
            <a:solidFill>
              <a:schemeClr val="tx1"/>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723386456"/>
        <c:crosses val="autoZero"/>
        <c:auto val="0"/>
        <c:lblAlgn val="ctr"/>
        <c:lblOffset val="100"/>
        <c:tickLblSkip val="2"/>
        <c:tickMarkSkip val="1"/>
        <c:noMultiLvlLbl val="0"/>
      </c:catAx>
      <c:valAx>
        <c:axId val="723386456"/>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NZ"/>
                  <a:t>Net Inland Revenue GST ($millions)</a:t>
                </a:r>
              </a:p>
            </c:rich>
          </c:tx>
          <c:layout>
            <c:manualLayout>
              <c:xMode val="edge"/>
              <c:yMode val="edge"/>
              <c:x val="1.2395593467155229E-3"/>
              <c:y val="0.2058264029642062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723388096"/>
        <c:crosses val="autoZero"/>
        <c:crossBetween val="midCat"/>
      </c:valAx>
      <c:spPr>
        <a:noFill/>
        <a:ln w="25400">
          <a:noFill/>
        </a:ln>
        <a:effectLst/>
      </c:spPr>
    </c:plotArea>
    <c:legend>
      <c:legendPos val="b"/>
      <c:layout>
        <c:manualLayout>
          <c:xMode val="edge"/>
          <c:yMode val="edge"/>
          <c:x val="5.1979856684581091E-2"/>
          <c:y val="0.93524367146414389"/>
          <c:w val="0.88945600549931259"/>
          <c:h val="4.403776451020545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11</xdr:col>
      <xdr:colOff>9525</xdr:colOff>
      <xdr:row>18</xdr:row>
      <xdr:rowOff>133350</xdr:rowOff>
    </xdr:to>
    <xdr:sp macro="" textlink="">
      <xdr:nvSpPr>
        <xdr:cNvPr id="2" name="TextBox 1">
          <a:extLst>
            <a:ext uri="{FF2B5EF4-FFF2-40B4-BE49-F238E27FC236}">
              <a16:creationId xmlns:a16="http://schemas.microsoft.com/office/drawing/2014/main" id="{BF593825-440F-4002-AA61-A2220BB2A4E1}"/>
            </a:ext>
          </a:extLst>
        </xdr:cNvPr>
        <xdr:cNvSpPr txBox="1"/>
      </xdr:nvSpPr>
      <xdr:spPr>
        <a:xfrm>
          <a:off x="47625" y="38100"/>
          <a:ext cx="75057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solidFill>
                <a:schemeClr val="dk1"/>
              </a:solidFill>
              <a:effectLst/>
              <a:latin typeface="Verdana" panose="020B0604030504040204" pitchFamily="34" charset="0"/>
              <a:ea typeface="Verdana" panose="020B0604030504040204" pitchFamily="34" charset="0"/>
              <a:cs typeface="+mn-cs"/>
            </a:rPr>
            <a:t>Net</a:t>
          </a:r>
          <a:r>
            <a:rPr lang="en-NZ" sz="1200" b="1" baseline="0">
              <a:solidFill>
                <a:schemeClr val="dk1"/>
              </a:solidFill>
              <a:effectLst/>
              <a:latin typeface="Verdana" panose="020B0604030504040204" pitchFamily="34" charset="0"/>
              <a:ea typeface="Verdana" panose="020B0604030504040204" pitchFamily="34" charset="0"/>
              <a:cs typeface="+mn-cs"/>
            </a:rPr>
            <a:t> IRD GST statistics</a:t>
          </a:r>
          <a:endParaRPr lang="en-NZ" sz="1200" b="1">
            <a:solidFill>
              <a:schemeClr val="dk1"/>
            </a:solidFill>
            <a:effectLst/>
            <a:latin typeface="Verdana" panose="020B0604030504040204" pitchFamily="34" charset="0"/>
            <a:ea typeface="Verdana" panose="020B0604030504040204" pitchFamily="34" charset="0"/>
            <a:cs typeface="+mn-cs"/>
          </a:endParaRPr>
        </a:p>
        <a:p>
          <a:endParaRPr lang="en-NZ" sz="1000">
            <a:solidFill>
              <a:schemeClr val="dk1"/>
            </a:solidFill>
            <a:effectLst/>
            <a:latin typeface="Verdana" panose="020B0604030504040204" pitchFamily="34" charset="0"/>
            <a:ea typeface="Verdana" panose="020B0604030504040204" pitchFamily="34" charset="0"/>
            <a:cs typeface="+mn-cs"/>
          </a:endParaRPr>
        </a:p>
        <a:p>
          <a:r>
            <a:rPr lang="en-NZ" sz="1000">
              <a:solidFill>
                <a:schemeClr val="dk1"/>
              </a:solidFill>
              <a:effectLst/>
              <a:latin typeface="Verdana" panose="020B0604030504040204" pitchFamily="34" charset="0"/>
              <a:ea typeface="Verdana" panose="020B0604030504040204" pitchFamily="34" charset="0"/>
              <a:cs typeface="+mn-cs"/>
            </a:rPr>
            <a:t>The GST data presented in the accompanying tables and graphs includes net GST collected by Inland Revenue. GST collected on imports by the New Zealand Customs Service is not included in these statistics.</a:t>
          </a:r>
          <a:br>
            <a:rPr lang="en-NZ" sz="1000">
              <a:solidFill>
                <a:schemeClr val="dk1"/>
              </a:solidFill>
              <a:effectLst/>
              <a:latin typeface="Verdana" panose="020B0604030504040204" pitchFamily="34" charset="0"/>
              <a:ea typeface="Verdana" panose="020B0604030504040204" pitchFamily="34" charset="0"/>
              <a:cs typeface="+mn-cs"/>
            </a:rPr>
          </a:br>
          <a:endParaRPr lang="en-NZ" sz="1000">
            <a:solidFill>
              <a:schemeClr val="dk1"/>
            </a:solidFill>
            <a:effectLst/>
            <a:latin typeface="Verdana" panose="020B0604030504040204" pitchFamily="34" charset="0"/>
            <a:ea typeface="Verdana" panose="020B0604030504040204" pitchFamily="34" charset="0"/>
            <a:cs typeface="+mn-cs"/>
          </a:endParaRPr>
        </a:p>
        <a:p>
          <a:r>
            <a:rPr lang="en-NZ" sz="1000">
              <a:solidFill>
                <a:schemeClr val="dk1"/>
              </a:solidFill>
              <a:effectLst/>
              <a:latin typeface="Verdana" panose="020B0604030504040204" pitchFamily="34" charset="0"/>
              <a:ea typeface="Verdana" panose="020B0604030504040204" pitchFamily="34" charset="0"/>
              <a:cs typeface="+mn-cs"/>
            </a:rPr>
            <a:t>GST turnover values presented in the accompanying tables and graphs are calculated from GST returns as the sum of gross sales in the year ended 31 March. For a 2-monthly filer, this would mean the sum of gross sales on six successive GST returns, with the last return being for the period ending 31 March. Customers with no turnover returned to Inland Revenue are either not trading or have input credits but not output tax to be declared to Inland Revenue in that year. They may have paid Customs GST on imports.</a:t>
          </a:r>
        </a:p>
        <a:p>
          <a:r>
            <a:rPr lang="en-NZ" sz="1000">
              <a:solidFill>
                <a:schemeClr val="dk1"/>
              </a:solidFill>
              <a:effectLst/>
              <a:latin typeface="Verdana" panose="020B0604030504040204" pitchFamily="34" charset="0"/>
              <a:ea typeface="Verdana" panose="020B0604030504040204" pitchFamily="34" charset="0"/>
              <a:cs typeface="+mn-cs"/>
            </a:rPr>
            <a:t> </a:t>
          </a:r>
        </a:p>
        <a:p>
          <a:r>
            <a:rPr lang="en-NZ" sz="1000">
              <a:solidFill>
                <a:schemeClr val="dk1"/>
              </a:solidFill>
              <a:effectLst/>
              <a:latin typeface="Verdana" panose="020B0604030504040204" pitchFamily="34" charset="0"/>
              <a:ea typeface="Verdana" panose="020B0604030504040204" pitchFamily="34" charset="0"/>
              <a:cs typeface="+mn-cs"/>
            </a:rPr>
            <a:t>From 1 October 2010 the rate of GST was increased from 12.5% to 15%.</a:t>
          </a:r>
          <a:br>
            <a:rPr lang="en-NZ" sz="1000">
              <a:solidFill>
                <a:schemeClr val="dk1"/>
              </a:solidFill>
              <a:effectLst/>
              <a:latin typeface="Verdana" panose="020B0604030504040204" pitchFamily="34" charset="0"/>
              <a:ea typeface="Verdana" panose="020B0604030504040204" pitchFamily="34" charset="0"/>
              <a:cs typeface="+mn-cs"/>
            </a:rPr>
          </a:br>
          <a:br>
            <a:rPr lang="en-NZ" sz="1000">
              <a:solidFill>
                <a:schemeClr val="dk1"/>
              </a:solidFill>
              <a:effectLst/>
              <a:latin typeface="Verdana" panose="020B0604030504040204" pitchFamily="34" charset="0"/>
              <a:ea typeface="Verdana" panose="020B0604030504040204" pitchFamily="34" charset="0"/>
              <a:cs typeface="+mn-cs"/>
            </a:rPr>
          </a:br>
          <a:r>
            <a:rPr lang="en-NZ" sz="1000">
              <a:solidFill>
                <a:schemeClr val="dk1"/>
              </a:solidFill>
              <a:effectLst/>
              <a:latin typeface="Verdana" panose="020B0604030504040204" pitchFamily="34" charset="0"/>
              <a:ea typeface="Verdana" panose="020B0604030504040204" pitchFamily="34" charset="0"/>
              <a:cs typeface="+mn-cs"/>
            </a:rPr>
            <a:t>Net IRD GST statistics from the 2001 to 2024 March years are available in the</a:t>
          </a:r>
          <a:r>
            <a:rPr lang="en-NZ" sz="1000" baseline="0">
              <a:solidFill>
                <a:schemeClr val="dk1"/>
              </a:solidFill>
              <a:effectLst/>
              <a:latin typeface="Verdana" panose="020B0604030504040204" pitchFamily="34" charset="0"/>
              <a:ea typeface="Verdana" panose="020B0604030504040204" pitchFamily="34" charset="0"/>
              <a:cs typeface="+mn-cs"/>
            </a:rPr>
            <a:t> accompanying tables and graphs.</a:t>
          </a:r>
        </a:p>
        <a:p>
          <a:endParaRPr lang="en-NZ" sz="1000" baseline="0">
            <a:solidFill>
              <a:schemeClr val="dk1"/>
            </a:solidFill>
            <a:effectLst/>
            <a:latin typeface="Verdana" panose="020B0604030504040204" pitchFamily="34" charset="0"/>
            <a:ea typeface="Verdana" panose="020B0604030504040204" pitchFamily="34" charset="0"/>
            <a:cs typeface="+mn-cs"/>
          </a:endParaRPr>
        </a:p>
        <a:p>
          <a:r>
            <a:rPr lang="en-NZ" sz="1000" baseline="0">
              <a:solidFill>
                <a:schemeClr val="dk1"/>
              </a:solidFill>
              <a:effectLst/>
              <a:latin typeface="Verdana" panose="020B0604030504040204" pitchFamily="34" charset="0"/>
              <a:ea typeface="Verdana" panose="020B0604030504040204" pitchFamily="34" charset="0"/>
              <a:cs typeface="+mn-cs"/>
            </a:rPr>
            <a:t>Data was extracted from Inland Revenue systems on 13 August 2024.</a:t>
          </a:r>
          <a:endParaRPr lang="en-NZ" sz="1000">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11110</xdr:colOff>
      <xdr:row>0</xdr:row>
      <xdr:rowOff>19049</xdr:rowOff>
    </xdr:from>
    <xdr:to>
      <xdr:col>14</xdr:col>
      <xdr:colOff>228599</xdr:colOff>
      <xdr:row>32</xdr:row>
      <xdr:rowOff>12699</xdr:rowOff>
    </xdr:to>
    <xdr:graphicFrame macro="">
      <xdr:nvGraphicFramePr>
        <xdr:cNvPr id="2" name="Chart 1">
          <a:extLst>
            <a:ext uri="{FF2B5EF4-FFF2-40B4-BE49-F238E27FC236}">
              <a16:creationId xmlns:a16="http://schemas.microsoft.com/office/drawing/2014/main" id="{EE3233DB-AD07-4E12-9794-398F5B4A6D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76200</xdr:rowOff>
    </xdr:from>
    <xdr:to>
      <xdr:col>14</xdr:col>
      <xdr:colOff>0</xdr:colOff>
      <xdr:row>65</xdr:row>
      <xdr:rowOff>95250</xdr:rowOff>
    </xdr:to>
    <xdr:graphicFrame macro="">
      <xdr:nvGraphicFramePr>
        <xdr:cNvPr id="4" name="Chart 2">
          <a:extLst>
            <a:ext uri="{FF2B5EF4-FFF2-40B4-BE49-F238E27FC236}">
              <a16:creationId xmlns:a16="http://schemas.microsoft.com/office/drawing/2014/main" id="{93673253-3FAD-41BE-9B76-479665BA4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C958E-8034-412D-A418-2A8FEDCDBD1E}">
  <dimension ref="A1"/>
  <sheetViews>
    <sheetView workbookViewId="0">
      <selection activeCell="F22" sqref="F22"/>
    </sheetView>
  </sheetViews>
  <sheetFormatPr defaultRowHeight="13.5" x14ac:dyDescent="0.3"/>
  <sheetData/>
  <pageMargins left="0.7" right="0.7" top="0.75" bottom="0.75" header="0.3" footer="0.3"/>
  <pageSetup paperSize="9" orientation="portrait" r:id="rId1"/>
  <headerFooter>
    <oddHeader>&amp;C&amp;"Verdana"&amp;8&amp;K000000[UNCLASSIFIED]&amp;1#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0F53C-986C-4662-8D8A-15D7561355C8}">
  <dimension ref="A37:A40"/>
  <sheetViews>
    <sheetView topLeftCell="A33" workbookViewId="0">
      <selection activeCell="P69" sqref="P69"/>
    </sheetView>
  </sheetViews>
  <sheetFormatPr defaultRowHeight="13.5" x14ac:dyDescent="0.3"/>
  <sheetData>
    <row r="37" spans="1:1" x14ac:dyDescent="0.3">
      <c r="A37" s="5"/>
    </row>
    <row r="38" spans="1:1" x14ac:dyDescent="0.3">
      <c r="A38" s="5"/>
    </row>
    <row r="39" spans="1:1" x14ac:dyDescent="0.3">
      <c r="A39" s="5"/>
    </row>
    <row r="40" spans="1:1" x14ac:dyDescent="0.3">
      <c r="A40" s="6"/>
    </row>
  </sheetData>
  <pageMargins left="0.7" right="0.7" top="0.75" bottom="0.75" header="0.3" footer="0.3"/>
  <pageSetup paperSize="9" orientation="portrait" horizontalDpi="300" verticalDpi="300" r:id="rId1"/>
  <headerFooter>
    <oddHeader>&amp;C&amp;"Verdana"&amp;8&amp;K000000[UNCLASSIFIED]&amp;1#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BD3F-CFBC-4114-95E8-6ECD47B5B1C8}">
  <dimension ref="A1:AC47"/>
  <sheetViews>
    <sheetView tabSelected="1" topLeftCell="N5" workbookViewId="0">
      <selection activeCell="Y38" sqref="Y38"/>
    </sheetView>
  </sheetViews>
  <sheetFormatPr defaultRowHeight="13.5" x14ac:dyDescent="0.3"/>
  <cols>
    <col min="1" max="1" width="27.765625" customWidth="1"/>
    <col min="2" max="23" width="10.23046875" bestFit="1" customWidth="1"/>
    <col min="24" max="24" width="11.61328125" bestFit="1" customWidth="1"/>
    <col min="25" max="25" width="11.15234375" bestFit="1" customWidth="1"/>
  </cols>
  <sheetData>
    <row r="1" spans="1:29" ht="15" x14ac:dyDescent="0.3">
      <c r="A1" s="7" t="s">
        <v>0</v>
      </c>
    </row>
    <row r="4" spans="1:29" x14ac:dyDescent="0.3">
      <c r="A4" s="8" t="s">
        <v>1</v>
      </c>
      <c r="B4" s="9">
        <v>36951</v>
      </c>
      <c r="C4" s="9">
        <v>37316</v>
      </c>
      <c r="D4" s="9">
        <v>37681</v>
      </c>
      <c r="E4" s="9">
        <v>38047</v>
      </c>
      <c r="F4" s="9">
        <v>38412</v>
      </c>
      <c r="G4" s="9">
        <v>38777</v>
      </c>
      <c r="H4" s="9">
        <v>39142</v>
      </c>
      <c r="I4" s="9">
        <v>39508</v>
      </c>
      <c r="J4" s="9">
        <v>39873</v>
      </c>
      <c r="K4" s="9">
        <v>40238</v>
      </c>
      <c r="L4" s="9">
        <v>40603</v>
      </c>
      <c r="M4" s="9">
        <v>40969</v>
      </c>
      <c r="N4" s="9">
        <v>41334</v>
      </c>
      <c r="O4" s="9">
        <v>41699</v>
      </c>
      <c r="P4" s="9">
        <v>42064</v>
      </c>
      <c r="Q4" s="9">
        <v>42430</v>
      </c>
      <c r="R4" s="9">
        <v>42795</v>
      </c>
      <c r="S4" s="9">
        <v>43160</v>
      </c>
      <c r="T4" s="9">
        <v>43525</v>
      </c>
      <c r="U4" s="9">
        <v>43891</v>
      </c>
      <c r="V4" s="9">
        <v>44256</v>
      </c>
      <c r="W4" s="9">
        <v>44621</v>
      </c>
      <c r="X4" s="9">
        <v>44986</v>
      </c>
      <c r="Y4" s="10">
        <v>45352</v>
      </c>
    </row>
    <row r="5" spans="1:29" x14ac:dyDescent="0.3">
      <c r="A5" s="11">
        <v>0</v>
      </c>
      <c r="B5" s="12">
        <v>93313</v>
      </c>
      <c r="C5" s="12">
        <v>99154</v>
      </c>
      <c r="D5" s="12">
        <v>106089</v>
      </c>
      <c r="E5" s="12">
        <v>111913</v>
      </c>
      <c r="F5" s="12">
        <v>113103</v>
      </c>
      <c r="G5" s="12">
        <v>116750</v>
      </c>
      <c r="H5" s="12">
        <v>122958</v>
      </c>
      <c r="I5" s="12">
        <v>131759</v>
      </c>
      <c r="J5" s="12">
        <v>130422</v>
      </c>
      <c r="K5" s="12">
        <v>130254</v>
      </c>
      <c r="L5" s="12">
        <v>124149</v>
      </c>
      <c r="M5" s="12">
        <v>121915</v>
      </c>
      <c r="N5" s="12">
        <v>118700</v>
      </c>
      <c r="O5" s="12">
        <v>112479</v>
      </c>
      <c r="P5" s="12">
        <v>108516</v>
      </c>
      <c r="Q5" s="12">
        <v>103613</v>
      </c>
      <c r="R5" s="12">
        <v>102098</v>
      </c>
      <c r="S5" s="12">
        <v>93326</v>
      </c>
      <c r="T5" s="12">
        <v>93407</v>
      </c>
      <c r="U5" s="12">
        <v>92741</v>
      </c>
      <c r="V5" s="12">
        <v>98573</v>
      </c>
      <c r="W5" s="12">
        <v>98818</v>
      </c>
      <c r="X5" s="12">
        <v>93021</v>
      </c>
      <c r="Y5" s="27">
        <v>90110</v>
      </c>
    </row>
    <row r="6" spans="1:29" x14ac:dyDescent="0.3">
      <c r="A6" s="13" t="s">
        <v>2</v>
      </c>
      <c r="B6" s="12">
        <v>199739</v>
      </c>
      <c r="C6" s="12">
        <v>194908</v>
      </c>
      <c r="D6" s="12">
        <v>197279</v>
      </c>
      <c r="E6" s="12">
        <v>203559</v>
      </c>
      <c r="F6" s="12">
        <v>207338</v>
      </c>
      <c r="G6" s="12">
        <v>211023</v>
      </c>
      <c r="H6" s="12">
        <v>212856</v>
      </c>
      <c r="I6" s="12">
        <v>211466</v>
      </c>
      <c r="J6" s="12">
        <v>210074</v>
      </c>
      <c r="K6" s="12">
        <v>207801</v>
      </c>
      <c r="L6" s="12">
        <v>204970</v>
      </c>
      <c r="M6" s="12">
        <v>193521</v>
      </c>
      <c r="N6" s="12">
        <v>191663</v>
      </c>
      <c r="O6" s="12">
        <v>186516</v>
      </c>
      <c r="P6" s="12">
        <v>183919</v>
      </c>
      <c r="Q6" s="12">
        <v>181126</v>
      </c>
      <c r="R6" s="12">
        <v>177373</v>
      </c>
      <c r="S6" s="12">
        <v>175454</v>
      </c>
      <c r="T6" s="12">
        <v>171326</v>
      </c>
      <c r="U6" s="12">
        <v>168094</v>
      </c>
      <c r="V6" s="12">
        <v>176535</v>
      </c>
      <c r="W6" s="12">
        <v>166181</v>
      </c>
      <c r="X6" s="12">
        <v>163146</v>
      </c>
      <c r="Y6" s="27">
        <v>160538</v>
      </c>
    </row>
    <row r="7" spans="1:29" x14ac:dyDescent="0.3">
      <c r="A7" s="13" t="s">
        <v>3</v>
      </c>
      <c r="B7" s="12">
        <v>141840</v>
      </c>
      <c r="C7" s="12">
        <v>141931</v>
      </c>
      <c r="D7" s="12">
        <v>148309</v>
      </c>
      <c r="E7" s="12">
        <v>155296</v>
      </c>
      <c r="F7" s="12">
        <v>160061</v>
      </c>
      <c r="G7" s="12">
        <v>164106</v>
      </c>
      <c r="H7" s="12">
        <v>167874</v>
      </c>
      <c r="I7" s="12">
        <v>169177</v>
      </c>
      <c r="J7" s="12">
        <v>168744</v>
      </c>
      <c r="K7" s="12">
        <v>167452</v>
      </c>
      <c r="L7" s="12">
        <v>166371</v>
      </c>
      <c r="M7" s="12">
        <v>167722</v>
      </c>
      <c r="N7" s="12">
        <v>169004</v>
      </c>
      <c r="O7" s="12">
        <v>169166</v>
      </c>
      <c r="P7" s="12">
        <v>173359</v>
      </c>
      <c r="Q7" s="12">
        <v>176226</v>
      </c>
      <c r="R7" s="12">
        <v>180622</v>
      </c>
      <c r="S7" s="12">
        <v>183085</v>
      </c>
      <c r="T7" s="12">
        <v>185807</v>
      </c>
      <c r="U7" s="12">
        <v>187252</v>
      </c>
      <c r="V7" s="12">
        <v>183558</v>
      </c>
      <c r="W7" s="12">
        <v>192706</v>
      </c>
      <c r="X7" s="12">
        <v>194255</v>
      </c>
      <c r="Y7" s="27">
        <v>194474</v>
      </c>
    </row>
    <row r="8" spans="1:29" x14ac:dyDescent="0.3">
      <c r="A8" s="13" t="s">
        <v>4</v>
      </c>
      <c r="B8" s="12">
        <v>49465</v>
      </c>
      <c r="C8" s="12">
        <v>51681</v>
      </c>
      <c r="D8" s="12">
        <v>53212</v>
      </c>
      <c r="E8" s="12">
        <v>54899</v>
      </c>
      <c r="F8" s="12">
        <v>56259</v>
      </c>
      <c r="G8" s="12">
        <v>57977</v>
      </c>
      <c r="H8" s="12">
        <v>59158</v>
      </c>
      <c r="I8" s="12">
        <v>60084</v>
      </c>
      <c r="J8" s="12">
        <v>58576</v>
      </c>
      <c r="K8" s="12">
        <v>57674</v>
      </c>
      <c r="L8" s="12">
        <v>56802</v>
      </c>
      <c r="M8" s="12">
        <v>57262</v>
      </c>
      <c r="N8" s="12">
        <v>58709</v>
      </c>
      <c r="O8" s="12">
        <v>59497</v>
      </c>
      <c r="P8" s="12">
        <v>60995</v>
      </c>
      <c r="Q8" s="12">
        <v>63478</v>
      </c>
      <c r="R8" s="12">
        <v>64747</v>
      </c>
      <c r="S8" s="12">
        <v>65238</v>
      </c>
      <c r="T8" s="12">
        <v>66953</v>
      </c>
      <c r="U8" s="12">
        <v>67622</v>
      </c>
      <c r="V8" s="12">
        <v>67434</v>
      </c>
      <c r="W8" s="12">
        <v>71476</v>
      </c>
      <c r="X8" s="12">
        <v>73539</v>
      </c>
      <c r="Y8" s="27">
        <v>74911</v>
      </c>
      <c r="AA8" s="1"/>
      <c r="AB8" s="1"/>
      <c r="AC8" s="1"/>
    </row>
    <row r="9" spans="1:29" x14ac:dyDescent="0.3">
      <c r="A9" s="13" t="s">
        <v>5</v>
      </c>
      <c r="B9" s="12">
        <v>30583</v>
      </c>
      <c r="C9" s="12">
        <v>33916</v>
      </c>
      <c r="D9" s="12">
        <v>35021</v>
      </c>
      <c r="E9" s="12">
        <v>35786</v>
      </c>
      <c r="F9" s="12">
        <v>37957</v>
      </c>
      <c r="G9" s="12">
        <v>39552</v>
      </c>
      <c r="H9" s="12">
        <v>41025</v>
      </c>
      <c r="I9" s="12">
        <v>43556</v>
      </c>
      <c r="J9" s="12">
        <v>42822</v>
      </c>
      <c r="K9" s="12">
        <v>41546</v>
      </c>
      <c r="L9" s="12">
        <v>41886</v>
      </c>
      <c r="M9" s="12">
        <v>43451</v>
      </c>
      <c r="N9" s="12">
        <v>43733</v>
      </c>
      <c r="O9" s="12">
        <v>45027</v>
      </c>
      <c r="P9" s="12">
        <v>46375</v>
      </c>
      <c r="Q9" s="12">
        <v>47064</v>
      </c>
      <c r="R9" s="12">
        <v>48762</v>
      </c>
      <c r="S9" s="12">
        <v>49818</v>
      </c>
      <c r="T9" s="12">
        <v>51007</v>
      </c>
      <c r="U9" s="12">
        <v>51892</v>
      </c>
      <c r="V9" s="12">
        <v>51669</v>
      </c>
      <c r="W9" s="12">
        <v>54432</v>
      </c>
      <c r="X9" s="12">
        <v>55373</v>
      </c>
      <c r="Y9" s="27">
        <v>55845</v>
      </c>
    </row>
    <row r="10" spans="1:29" x14ac:dyDescent="0.3">
      <c r="A10" s="14" t="s">
        <v>6</v>
      </c>
      <c r="B10" s="12">
        <v>16713</v>
      </c>
      <c r="C10" s="12">
        <v>18807</v>
      </c>
      <c r="D10" s="12">
        <v>19968</v>
      </c>
      <c r="E10" s="12">
        <v>20433</v>
      </c>
      <c r="F10" s="12">
        <v>21822</v>
      </c>
      <c r="G10" s="12">
        <v>23046</v>
      </c>
      <c r="H10" s="12">
        <v>23895</v>
      </c>
      <c r="I10" s="12">
        <v>25563</v>
      </c>
      <c r="J10" s="12">
        <v>25093</v>
      </c>
      <c r="K10" s="12">
        <v>24096</v>
      </c>
      <c r="L10" s="12">
        <v>24415</v>
      </c>
      <c r="M10" s="12">
        <v>26462</v>
      </c>
      <c r="N10" s="12">
        <v>26273</v>
      </c>
      <c r="O10" s="12">
        <v>28125</v>
      </c>
      <c r="P10" s="12">
        <v>29111</v>
      </c>
      <c r="Q10" s="12">
        <v>29690</v>
      </c>
      <c r="R10" s="12">
        <v>31306</v>
      </c>
      <c r="S10" s="12">
        <v>32916</v>
      </c>
      <c r="T10" s="12">
        <v>34231</v>
      </c>
      <c r="U10" s="12">
        <v>35327</v>
      </c>
      <c r="V10" s="12">
        <v>35121</v>
      </c>
      <c r="W10" s="12">
        <v>38777</v>
      </c>
      <c r="X10" s="12">
        <v>39883</v>
      </c>
      <c r="Y10" s="27">
        <v>40221</v>
      </c>
    </row>
    <row r="11" spans="1:29" x14ac:dyDescent="0.3">
      <c r="A11" s="14" t="s">
        <v>7</v>
      </c>
      <c r="B11" s="12">
        <v>10272</v>
      </c>
      <c r="C11" s="12">
        <v>11123</v>
      </c>
      <c r="D11" s="12">
        <v>12169</v>
      </c>
      <c r="E11" s="12">
        <v>12907</v>
      </c>
      <c r="F11" s="12">
        <v>13927</v>
      </c>
      <c r="G11" s="12">
        <v>14771</v>
      </c>
      <c r="H11" s="12">
        <v>15322</v>
      </c>
      <c r="I11" s="12">
        <v>16565</v>
      </c>
      <c r="J11" s="12">
        <v>16534</v>
      </c>
      <c r="K11" s="12">
        <v>14722</v>
      </c>
      <c r="L11" s="12">
        <v>15383</v>
      </c>
      <c r="M11" s="12">
        <v>16291</v>
      </c>
      <c r="N11" s="12">
        <v>16641</v>
      </c>
      <c r="O11" s="12">
        <v>18269</v>
      </c>
      <c r="P11" s="12">
        <v>18761</v>
      </c>
      <c r="Q11" s="12">
        <v>18977</v>
      </c>
      <c r="R11" s="12">
        <v>20497</v>
      </c>
      <c r="S11" s="12">
        <v>22066</v>
      </c>
      <c r="T11" s="12">
        <v>23484</v>
      </c>
      <c r="U11" s="12">
        <v>24467</v>
      </c>
      <c r="V11" s="12">
        <v>24617</v>
      </c>
      <c r="W11" s="12">
        <v>27992</v>
      </c>
      <c r="X11" s="12">
        <v>29441</v>
      </c>
      <c r="Y11" s="27">
        <v>29812</v>
      </c>
    </row>
    <row r="12" spans="1:29" x14ac:dyDescent="0.3">
      <c r="A12" s="14" t="s">
        <v>8</v>
      </c>
      <c r="B12" s="12">
        <v>3309</v>
      </c>
      <c r="C12" s="12">
        <v>3650</v>
      </c>
      <c r="D12" s="12">
        <v>3943</v>
      </c>
      <c r="E12" s="12">
        <v>4157</v>
      </c>
      <c r="F12" s="12">
        <v>4531</v>
      </c>
      <c r="G12" s="12">
        <v>4819</v>
      </c>
      <c r="H12" s="12">
        <v>5016</v>
      </c>
      <c r="I12" s="12">
        <v>5562</v>
      </c>
      <c r="J12" s="12">
        <v>5419</v>
      </c>
      <c r="K12" s="12">
        <v>4907</v>
      </c>
      <c r="L12" s="12">
        <v>5056</v>
      </c>
      <c r="M12" s="12">
        <v>5439</v>
      </c>
      <c r="N12" s="12">
        <v>5532</v>
      </c>
      <c r="O12" s="12">
        <v>6044</v>
      </c>
      <c r="P12" s="12">
        <v>6354</v>
      </c>
      <c r="Q12" s="12">
        <v>6652</v>
      </c>
      <c r="R12" s="12">
        <v>6960</v>
      </c>
      <c r="S12" s="12">
        <v>7366</v>
      </c>
      <c r="T12" s="12">
        <v>7761</v>
      </c>
      <c r="U12" s="12">
        <v>8197</v>
      </c>
      <c r="V12" s="12">
        <v>8272</v>
      </c>
      <c r="W12" s="12">
        <v>9690</v>
      </c>
      <c r="X12" s="12">
        <v>10297</v>
      </c>
      <c r="Y12" s="27">
        <v>10478</v>
      </c>
    </row>
    <row r="13" spans="1:29" x14ac:dyDescent="0.3">
      <c r="A13" s="14" t="s">
        <v>9</v>
      </c>
      <c r="B13" s="12">
        <v>1644</v>
      </c>
      <c r="C13" s="12">
        <v>1817</v>
      </c>
      <c r="D13" s="12">
        <v>1958</v>
      </c>
      <c r="E13" s="12">
        <v>2126</v>
      </c>
      <c r="F13" s="12">
        <v>2303</v>
      </c>
      <c r="G13" s="12">
        <v>2454</v>
      </c>
      <c r="H13" s="12">
        <v>2526</v>
      </c>
      <c r="I13" s="12">
        <v>2626</v>
      </c>
      <c r="J13" s="12">
        <v>2634</v>
      </c>
      <c r="K13" s="12">
        <v>2422</v>
      </c>
      <c r="L13" s="12">
        <v>2467</v>
      </c>
      <c r="M13" s="12">
        <v>2635</v>
      </c>
      <c r="N13" s="12">
        <v>2765</v>
      </c>
      <c r="O13" s="12">
        <v>2941</v>
      </c>
      <c r="P13" s="12">
        <v>3107</v>
      </c>
      <c r="Q13" s="12">
        <v>3269</v>
      </c>
      <c r="R13" s="12">
        <v>3415</v>
      </c>
      <c r="S13" s="12">
        <v>3699</v>
      </c>
      <c r="T13" s="12">
        <v>3956</v>
      </c>
      <c r="U13" s="12">
        <v>4041</v>
      </c>
      <c r="V13" s="12">
        <v>4037</v>
      </c>
      <c r="W13" s="12">
        <v>4670</v>
      </c>
      <c r="X13" s="12">
        <v>5107</v>
      </c>
      <c r="Y13" s="27">
        <v>5169</v>
      </c>
    </row>
    <row r="14" spans="1:29" x14ac:dyDescent="0.3">
      <c r="A14" s="14" t="s">
        <v>10</v>
      </c>
      <c r="B14" s="12">
        <v>1603</v>
      </c>
      <c r="C14" s="12">
        <v>1658</v>
      </c>
      <c r="D14" s="12">
        <v>1763</v>
      </c>
      <c r="E14" s="12">
        <v>1833</v>
      </c>
      <c r="F14" s="12">
        <v>1965</v>
      </c>
      <c r="G14" s="12">
        <v>2054</v>
      </c>
      <c r="H14" s="12">
        <v>2137</v>
      </c>
      <c r="I14" s="12">
        <v>2302</v>
      </c>
      <c r="J14" s="12">
        <v>2289</v>
      </c>
      <c r="K14" s="12">
        <v>2132</v>
      </c>
      <c r="L14" s="12">
        <v>2197</v>
      </c>
      <c r="M14" s="12">
        <v>2325</v>
      </c>
      <c r="N14" s="12">
        <v>2422</v>
      </c>
      <c r="O14" s="12">
        <v>2612</v>
      </c>
      <c r="P14" s="12">
        <v>2748</v>
      </c>
      <c r="Q14" s="12">
        <v>2943</v>
      </c>
      <c r="R14" s="12">
        <v>3101</v>
      </c>
      <c r="S14" s="12">
        <v>3237</v>
      </c>
      <c r="T14" s="12">
        <v>3372</v>
      </c>
      <c r="U14" s="12">
        <v>3487</v>
      </c>
      <c r="V14" s="12">
        <v>3455</v>
      </c>
      <c r="W14" s="12">
        <v>4008</v>
      </c>
      <c r="X14" s="12">
        <v>4348</v>
      </c>
      <c r="Y14" s="27">
        <v>4404</v>
      </c>
    </row>
    <row r="15" spans="1:29" x14ac:dyDescent="0.3">
      <c r="A15" s="14" t="s">
        <v>11</v>
      </c>
      <c r="B15" s="12">
        <v>396</v>
      </c>
      <c r="C15" s="12">
        <v>437</v>
      </c>
      <c r="D15" s="12">
        <v>444</v>
      </c>
      <c r="E15" s="12">
        <v>459</v>
      </c>
      <c r="F15" s="12">
        <v>498</v>
      </c>
      <c r="G15" s="12">
        <v>535</v>
      </c>
      <c r="H15" s="12">
        <v>592</v>
      </c>
      <c r="I15" s="12">
        <v>608</v>
      </c>
      <c r="J15" s="12">
        <v>654</v>
      </c>
      <c r="K15" s="12">
        <v>627</v>
      </c>
      <c r="L15" s="12">
        <v>653</v>
      </c>
      <c r="M15" s="12">
        <v>699</v>
      </c>
      <c r="N15" s="12">
        <v>677</v>
      </c>
      <c r="O15" s="12">
        <v>711</v>
      </c>
      <c r="P15" s="12">
        <v>750</v>
      </c>
      <c r="Q15" s="12">
        <v>789</v>
      </c>
      <c r="R15" s="12">
        <v>810</v>
      </c>
      <c r="S15" s="12">
        <v>876</v>
      </c>
      <c r="T15" s="12">
        <v>924</v>
      </c>
      <c r="U15" s="12">
        <v>967</v>
      </c>
      <c r="V15" s="12">
        <v>991</v>
      </c>
      <c r="W15" s="12">
        <v>1125</v>
      </c>
      <c r="X15" s="12">
        <v>1211</v>
      </c>
      <c r="Y15" s="27">
        <v>1255</v>
      </c>
    </row>
    <row r="16" spans="1:29" x14ac:dyDescent="0.3">
      <c r="A16" s="15" t="s">
        <v>12</v>
      </c>
      <c r="B16" s="16">
        <v>548877</v>
      </c>
      <c r="C16" s="16">
        <v>559082</v>
      </c>
      <c r="D16" s="16">
        <v>580155</v>
      </c>
      <c r="E16" s="16">
        <v>603368</v>
      </c>
      <c r="F16" s="16">
        <v>619764</v>
      </c>
      <c r="G16" s="16">
        <v>637087</v>
      </c>
      <c r="H16" s="16">
        <v>653359</v>
      </c>
      <c r="I16" s="16">
        <v>669268</v>
      </c>
      <c r="J16" s="16">
        <v>663261</v>
      </c>
      <c r="K16" s="16">
        <v>653633</v>
      </c>
      <c r="L16" s="16">
        <v>644349</v>
      </c>
      <c r="M16" s="16">
        <v>637722</v>
      </c>
      <c r="N16" s="16">
        <v>636119</v>
      </c>
      <c r="O16" s="16">
        <v>631387</v>
      </c>
      <c r="P16" s="16">
        <v>633995</v>
      </c>
      <c r="Q16" s="16">
        <v>633827</v>
      </c>
      <c r="R16" s="16">
        <v>639691</v>
      </c>
      <c r="S16" s="16">
        <v>637081</v>
      </c>
      <c r="T16" s="16">
        <v>642228</v>
      </c>
      <c r="U16" s="16">
        <v>644087</v>
      </c>
      <c r="V16" s="16">
        <v>654262</v>
      </c>
      <c r="W16" s="16">
        <v>669875</v>
      </c>
      <c r="X16" s="16">
        <v>669621</v>
      </c>
      <c r="Y16" s="28">
        <v>667217</v>
      </c>
      <c r="Z16" s="4"/>
    </row>
    <row r="17" spans="1:27" x14ac:dyDescent="0.3">
      <c r="O17" s="2"/>
      <c r="R17" s="4"/>
      <c r="S17" s="4"/>
      <c r="T17" s="4"/>
      <c r="U17" s="4"/>
      <c r="V17" s="4"/>
      <c r="W17" s="20"/>
      <c r="X17" s="31"/>
      <c r="Y17" s="31"/>
    </row>
    <row r="18" spans="1:27" x14ac:dyDescent="0.3">
      <c r="C18" s="4"/>
      <c r="D18" s="4"/>
      <c r="E18" s="4"/>
      <c r="F18" s="4"/>
      <c r="G18" s="4"/>
      <c r="H18" s="4"/>
      <c r="I18" s="4"/>
      <c r="J18" s="4"/>
      <c r="K18" s="4"/>
      <c r="L18" s="4"/>
      <c r="M18" s="4"/>
      <c r="N18" s="4"/>
      <c r="O18" s="4"/>
      <c r="P18" s="4"/>
      <c r="Q18" s="4"/>
      <c r="R18" s="4"/>
      <c r="S18" s="4"/>
      <c r="T18" s="4"/>
      <c r="U18" s="4"/>
      <c r="V18" s="1"/>
      <c r="W18" s="32"/>
      <c r="X18" s="32"/>
      <c r="Y18" s="1"/>
    </row>
    <row r="19" spans="1:27" x14ac:dyDescent="0.3">
      <c r="U19" s="4"/>
    </row>
    <row r="20" spans="1:27" x14ac:dyDescent="0.3">
      <c r="U20" s="3"/>
    </row>
    <row r="21" spans="1:27" x14ac:dyDescent="0.3">
      <c r="B21" s="1"/>
      <c r="C21" s="1"/>
      <c r="D21" s="1"/>
      <c r="E21" s="1"/>
      <c r="F21" s="1"/>
      <c r="G21" s="1"/>
      <c r="H21" s="1"/>
      <c r="I21" s="1"/>
      <c r="J21" s="1"/>
      <c r="K21" s="1"/>
      <c r="L21" s="1"/>
      <c r="M21" s="1"/>
      <c r="U21" s="3"/>
    </row>
    <row r="22" spans="1:27" ht="15" x14ac:dyDescent="0.3">
      <c r="A22" s="7" t="s">
        <v>13</v>
      </c>
    </row>
    <row r="24" spans="1:27" x14ac:dyDescent="0.3">
      <c r="A24" s="8" t="s">
        <v>1</v>
      </c>
      <c r="B24" s="9">
        <v>36951</v>
      </c>
      <c r="C24" s="9">
        <v>37316</v>
      </c>
      <c r="D24" s="9">
        <v>37681</v>
      </c>
      <c r="E24" s="9">
        <v>38047</v>
      </c>
      <c r="F24" s="9">
        <v>38412</v>
      </c>
      <c r="G24" s="9">
        <v>38777</v>
      </c>
      <c r="H24" s="9">
        <v>39142</v>
      </c>
      <c r="I24" s="9">
        <v>39508</v>
      </c>
      <c r="J24" s="9">
        <v>39873</v>
      </c>
      <c r="K24" s="9">
        <v>40238</v>
      </c>
      <c r="L24" s="9">
        <v>40603</v>
      </c>
      <c r="M24" s="9">
        <v>40969</v>
      </c>
      <c r="N24" s="9">
        <v>41334</v>
      </c>
      <c r="O24" s="9">
        <v>41699</v>
      </c>
      <c r="P24" s="9">
        <v>42064</v>
      </c>
      <c r="Q24" s="9">
        <v>42430</v>
      </c>
      <c r="R24" s="9">
        <v>42795</v>
      </c>
      <c r="S24" s="9">
        <v>43160</v>
      </c>
      <c r="T24" s="9">
        <v>43525</v>
      </c>
      <c r="U24" s="9">
        <v>43891</v>
      </c>
      <c r="V24" s="9">
        <v>44256</v>
      </c>
      <c r="W24" s="9">
        <v>44621</v>
      </c>
      <c r="X24" s="9">
        <v>44986</v>
      </c>
      <c r="Y24" s="10">
        <v>45352</v>
      </c>
    </row>
    <row r="25" spans="1:27" x14ac:dyDescent="0.3">
      <c r="A25" s="11">
        <v>0</v>
      </c>
      <c r="B25" s="17">
        <v>-367.5</v>
      </c>
      <c r="C25" s="17">
        <v>-401.62</v>
      </c>
      <c r="D25" s="17">
        <v>-407.62</v>
      </c>
      <c r="E25" s="17">
        <v>-517.89</v>
      </c>
      <c r="F25" s="17">
        <v>-551.45000000000005</v>
      </c>
      <c r="G25" s="17">
        <v>-645.25</v>
      </c>
      <c r="H25" s="17">
        <v>-664.1</v>
      </c>
      <c r="I25" s="17">
        <v>-926.5</v>
      </c>
      <c r="J25" s="17">
        <v>-541.86</v>
      </c>
      <c r="K25" s="17">
        <v>-480.55</v>
      </c>
      <c r="L25" s="17">
        <v>-343.74</v>
      </c>
      <c r="M25" s="17">
        <v>-210.19</v>
      </c>
      <c r="N25" s="17">
        <v>-282.95999999999998</v>
      </c>
      <c r="O25" s="17">
        <v>-302.83</v>
      </c>
      <c r="P25" s="17">
        <v>-347.39</v>
      </c>
      <c r="Q25" s="17">
        <v>-466.4</v>
      </c>
      <c r="R25" s="17">
        <v>-487.9</v>
      </c>
      <c r="S25" s="17">
        <v>-558.55296770000007</v>
      </c>
      <c r="T25" s="17">
        <v>-571.80493970000009</v>
      </c>
      <c r="U25" s="17">
        <v>-656.24387690000003</v>
      </c>
      <c r="V25" s="17">
        <v>-834.68845959999999</v>
      </c>
      <c r="W25" s="17">
        <v>-1070.105427</v>
      </c>
      <c r="X25" s="17">
        <v>-1052.7031179999999</v>
      </c>
      <c r="Y25" s="18">
        <v>-891.0765576</v>
      </c>
    </row>
    <row r="26" spans="1:27" x14ac:dyDescent="0.3">
      <c r="A26" s="13" t="s">
        <v>2</v>
      </c>
      <c r="B26" s="17">
        <v>-95.72999999999999</v>
      </c>
      <c r="C26" s="17">
        <v>-113.72</v>
      </c>
      <c r="D26" s="17">
        <v>-167.9</v>
      </c>
      <c r="E26" s="17">
        <v>-230.01000000000002</v>
      </c>
      <c r="F26" s="17">
        <v>-315.70999999999998</v>
      </c>
      <c r="G26" s="17">
        <v>-342.11</v>
      </c>
      <c r="H26" s="17">
        <v>-369.97</v>
      </c>
      <c r="I26" s="17">
        <v>-432.15</v>
      </c>
      <c r="J26" s="17">
        <v>-296.69</v>
      </c>
      <c r="K26" s="17">
        <v>-166.9</v>
      </c>
      <c r="L26" s="17">
        <v>-106.78000000000002</v>
      </c>
      <c r="M26" s="17">
        <v>-17.849999999999994</v>
      </c>
      <c r="N26" s="17">
        <v>-64.259999999999991</v>
      </c>
      <c r="O26" s="17">
        <v>-134.52999999999997</v>
      </c>
      <c r="P26" s="17">
        <v>-171.32</v>
      </c>
      <c r="Q26" s="17">
        <v>-190.13</v>
      </c>
      <c r="R26" s="17">
        <v>-249.8</v>
      </c>
      <c r="S26" s="17">
        <v>-290.71331739999999</v>
      </c>
      <c r="T26" s="17">
        <v>-287.7222003</v>
      </c>
      <c r="U26" s="17">
        <v>-304.30524280000003</v>
      </c>
      <c r="V26" s="17">
        <v>-306.12243789999997</v>
      </c>
      <c r="W26" s="17">
        <v>-407.59241710000003</v>
      </c>
      <c r="X26" s="17">
        <v>-416.62727619999998</v>
      </c>
      <c r="Y26" s="18">
        <v>-325.63868120000001</v>
      </c>
      <c r="Z26" s="30"/>
      <c r="AA26" s="30"/>
    </row>
    <row r="27" spans="1:27" x14ac:dyDescent="0.3">
      <c r="A27" s="13" t="s">
        <v>3</v>
      </c>
      <c r="B27" s="17">
        <v>685.14</v>
      </c>
      <c r="C27" s="17">
        <v>662.97</v>
      </c>
      <c r="D27" s="17">
        <v>656.06</v>
      </c>
      <c r="E27" s="17">
        <v>701.04</v>
      </c>
      <c r="F27" s="17">
        <v>687.13</v>
      </c>
      <c r="G27" s="17">
        <v>688.25</v>
      </c>
      <c r="H27" s="17">
        <v>756.31</v>
      </c>
      <c r="I27" s="17">
        <v>672.19</v>
      </c>
      <c r="J27" s="17">
        <v>632.66999999999996</v>
      </c>
      <c r="K27" s="17">
        <v>847.32</v>
      </c>
      <c r="L27" s="17">
        <v>996.67</v>
      </c>
      <c r="M27" s="17">
        <v>1186.96</v>
      </c>
      <c r="N27" s="17">
        <v>1200.3599999999999</v>
      </c>
      <c r="O27" s="17">
        <v>1193.26</v>
      </c>
      <c r="P27" s="17">
        <v>1229.08</v>
      </c>
      <c r="Q27" s="17">
        <v>1243.8499999999999</v>
      </c>
      <c r="R27" s="17">
        <v>1286.5</v>
      </c>
      <c r="S27" s="17">
        <v>1318.2429779000001</v>
      </c>
      <c r="T27" s="17">
        <v>1358.4070305999999</v>
      </c>
      <c r="U27" s="17">
        <v>1347.7654745999998</v>
      </c>
      <c r="V27" s="17">
        <v>1300.7154239000001</v>
      </c>
      <c r="W27" s="17">
        <v>1390.9608930999998</v>
      </c>
      <c r="X27" s="17">
        <v>1413.5927634000002</v>
      </c>
      <c r="Y27" s="18">
        <v>1442.6466097</v>
      </c>
    </row>
    <row r="28" spans="1:27" x14ac:dyDescent="0.3">
      <c r="A28" s="13" t="s">
        <v>4</v>
      </c>
      <c r="B28" s="17">
        <v>623.35</v>
      </c>
      <c r="C28" s="17">
        <v>649.1</v>
      </c>
      <c r="D28" s="17">
        <v>638.08000000000004</v>
      </c>
      <c r="E28" s="17">
        <v>642.1</v>
      </c>
      <c r="F28" s="17">
        <v>662.51</v>
      </c>
      <c r="G28" s="17">
        <v>667.81</v>
      </c>
      <c r="H28" s="17">
        <v>716.96</v>
      </c>
      <c r="I28" s="17">
        <v>735.62</v>
      </c>
      <c r="J28" s="17">
        <v>664.93</v>
      </c>
      <c r="K28" s="17">
        <v>763.78</v>
      </c>
      <c r="L28" s="17">
        <v>881.33</v>
      </c>
      <c r="M28" s="17">
        <v>981.13</v>
      </c>
      <c r="N28" s="17">
        <v>999.13</v>
      </c>
      <c r="O28" s="17">
        <v>1015.98</v>
      </c>
      <c r="P28" s="17">
        <v>1048.5</v>
      </c>
      <c r="Q28" s="17">
        <v>1069.82</v>
      </c>
      <c r="R28" s="17">
        <v>1142.5</v>
      </c>
      <c r="S28" s="17">
        <v>1129.1945452999998</v>
      </c>
      <c r="T28" s="17">
        <v>1210.5424267000001</v>
      </c>
      <c r="U28" s="17">
        <v>1290.8996990000001</v>
      </c>
      <c r="V28" s="17">
        <v>1274.140938</v>
      </c>
      <c r="W28" s="17">
        <v>1399.2216562999999</v>
      </c>
      <c r="X28" s="17">
        <v>1427.8047678</v>
      </c>
      <c r="Y28" s="18">
        <v>1431.1469345</v>
      </c>
    </row>
    <row r="29" spans="1:27" x14ac:dyDescent="0.3">
      <c r="A29" s="13" t="s">
        <v>5</v>
      </c>
      <c r="B29" s="17">
        <v>708.6</v>
      </c>
      <c r="C29" s="17">
        <v>778.26</v>
      </c>
      <c r="D29" s="17">
        <v>807.23</v>
      </c>
      <c r="E29" s="17">
        <v>822.62</v>
      </c>
      <c r="F29" s="17">
        <v>885.63</v>
      </c>
      <c r="G29" s="17">
        <v>899</v>
      </c>
      <c r="H29" s="17">
        <v>954.6</v>
      </c>
      <c r="I29" s="17">
        <v>1009.6</v>
      </c>
      <c r="J29" s="17">
        <v>896.54</v>
      </c>
      <c r="K29" s="17">
        <v>1035</v>
      </c>
      <c r="L29" s="17">
        <v>1198.07</v>
      </c>
      <c r="M29" s="17">
        <v>1358.76</v>
      </c>
      <c r="N29" s="17">
        <v>1330.48</v>
      </c>
      <c r="O29" s="17">
        <v>1430.89</v>
      </c>
      <c r="P29" s="17">
        <v>1439.2</v>
      </c>
      <c r="Q29" s="17">
        <v>1426.05</v>
      </c>
      <c r="R29" s="17">
        <v>1542</v>
      </c>
      <c r="S29" s="17">
        <v>1639.7997157</v>
      </c>
      <c r="T29" s="17">
        <v>1681.0925784999999</v>
      </c>
      <c r="U29" s="17">
        <v>1749.040148</v>
      </c>
      <c r="V29" s="17">
        <v>1796.5719245</v>
      </c>
      <c r="W29" s="17">
        <v>1876.877937</v>
      </c>
      <c r="X29" s="17">
        <v>1866.5720719000001</v>
      </c>
      <c r="Y29" s="18">
        <v>1930.2120560999999</v>
      </c>
    </row>
    <row r="30" spans="1:27" x14ac:dyDescent="0.3">
      <c r="A30" s="14" t="s">
        <v>6</v>
      </c>
      <c r="B30" s="17">
        <v>726.79</v>
      </c>
      <c r="C30" s="17">
        <v>816.34999999999991</v>
      </c>
      <c r="D30" s="17">
        <v>878.42</v>
      </c>
      <c r="E30" s="17">
        <v>917.85</v>
      </c>
      <c r="F30" s="17">
        <v>1004.52</v>
      </c>
      <c r="G30" s="17">
        <v>1035.1600000000001</v>
      </c>
      <c r="H30" s="17">
        <v>1064.23</v>
      </c>
      <c r="I30" s="17">
        <v>1131.24</v>
      </c>
      <c r="J30" s="17">
        <v>1070.07</v>
      </c>
      <c r="K30" s="17">
        <v>1104.07</v>
      </c>
      <c r="L30" s="17">
        <v>1304.75</v>
      </c>
      <c r="M30" s="17">
        <v>1479.73</v>
      </c>
      <c r="N30" s="17">
        <v>1410.51</v>
      </c>
      <c r="O30" s="17">
        <v>1587.47</v>
      </c>
      <c r="P30" s="17">
        <v>1588.6</v>
      </c>
      <c r="Q30" s="17">
        <v>1632.75</v>
      </c>
      <c r="R30" s="17">
        <v>1793.4</v>
      </c>
      <c r="S30" s="17">
        <v>1958.9787419000002</v>
      </c>
      <c r="T30" s="17">
        <v>2049.0293741</v>
      </c>
      <c r="U30" s="17">
        <v>2189.1000411999999</v>
      </c>
      <c r="V30" s="17">
        <v>2276.6185250999997</v>
      </c>
      <c r="W30" s="17">
        <v>2470.1736867</v>
      </c>
      <c r="X30" s="17">
        <v>2484.1367685999999</v>
      </c>
      <c r="Y30" s="18">
        <v>2645.5958983</v>
      </c>
    </row>
    <row r="31" spans="1:27" x14ac:dyDescent="0.3">
      <c r="A31" s="14" t="s">
        <v>7</v>
      </c>
      <c r="B31" s="17">
        <v>765.2</v>
      </c>
      <c r="C31" s="17">
        <v>861.92</v>
      </c>
      <c r="D31" s="17">
        <v>996.8</v>
      </c>
      <c r="E31" s="17">
        <v>1065.52</v>
      </c>
      <c r="F31" s="17">
        <v>1190.5999999999999</v>
      </c>
      <c r="G31" s="17">
        <v>1328.54</v>
      </c>
      <c r="H31" s="17">
        <v>1373.35</v>
      </c>
      <c r="I31" s="17">
        <v>1573.27</v>
      </c>
      <c r="J31" s="17">
        <v>1463.55</v>
      </c>
      <c r="K31" s="17">
        <v>1356.66</v>
      </c>
      <c r="L31" s="17">
        <v>1559.18</v>
      </c>
      <c r="M31" s="17">
        <v>1791.34</v>
      </c>
      <c r="N31" s="17">
        <v>1708.12</v>
      </c>
      <c r="O31" s="17">
        <v>2002.57</v>
      </c>
      <c r="P31" s="17">
        <v>2061.5700000000002</v>
      </c>
      <c r="Q31" s="17">
        <v>2085.46</v>
      </c>
      <c r="R31" s="17">
        <v>2259.6999999999998</v>
      </c>
      <c r="S31" s="17">
        <v>2594.0110018</v>
      </c>
      <c r="T31" s="17">
        <v>2759.5619422</v>
      </c>
      <c r="U31" s="17">
        <v>2983.4349789000003</v>
      </c>
      <c r="V31" s="17">
        <v>3203.1941279000002</v>
      </c>
      <c r="W31" s="17">
        <v>3561.7900743</v>
      </c>
      <c r="X31" s="17">
        <v>3683.5856050000002</v>
      </c>
      <c r="Y31" s="18">
        <v>3855.8028415999997</v>
      </c>
    </row>
    <row r="32" spans="1:27" x14ac:dyDescent="0.3">
      <c r="A32" s="14" t="s">
        <v>8</v>
      </c>
      <c r="B32" s="17">
        <v>415.56</v>
      </c>
      <c r="C32" s="17">
        <v>480.61</v>
      </c>
      <c r="D32" s="17">
        <v>540.64</v>
      </c>
      <c r="E32" s="17">
        <v>650.42999999999995</v>
      </c>
      <c r="F32" s="17">
        <v>727.2</v>
      </c>
      <c r="G32" s="17">
        <v>825.14</v>
      </c>
      <c r="H32" s="17">
        <v>840.85</v>
      </c>
      <c r="I32" s="17">
        <v>989.48</v>
      </c>
      <c r="J32" s="17">
        <v>1005.26</v>
      </c>
      <c r="K32" s="17">
        <v>892.88</v>
      </c>
      <c r="L32" s="17">
        <v>970.87</v>
      </c>
      <c r="M32" s="17">
        <v>1125.08</v>
      </c>
      <c r="N32" s="17">
        <v>1141.3599999999999</v>
      </c>
      <c r="O32" s="17">
        <v>1262.26</v>
      </c>
      <c r="P32" s="17">
        <v>1330.41</v>
      </c>
      <c r="Q32" s="17">
        <v>1374.84</v>
      </c>
      <c r="R32" s="17">
        <v>1565.6</v>
      </c>
      <c r="S32" s="17">
        <v>1679.1637235999999</v>
      </c>
      <c r="T32" s="17">
        <v>1745.0470089999999</v>
      </c>
      <c r="U32" s="17">
        <v>1956.5102844999999</v>
      </c>
      <c r="V32" s="17">
        <v>2165.7572359000001</v>
      </c>
      <c r="W32" s="17">
        <v>2387.9165791</v>
      </c>
      <c r="X32" s="17">
        <v>2466.3377468000003</v>
      </c>
      <c r="Y32" s="18">
        <v>2802.0348899999999</v>
      </c>
    </row>
    <row r="33" spans="1:28" x14ac:dyDescent="0.3">
      <c r="A33" s="14" t="s">
        <v>9</v>
      </c>
      <c r="B33" s="17">
        <v>286.74</v>
      </c>
      <c r="C33" s="17">
        <v>357</v>
      </c>
      <c r="D33" s="17">
        <v>372.52</v>
      </c>
      <c r="E33" s="17">
        <v>501</v>
      </c>
      <c r="F33" s="17">
        <v>548.64</v>
      </c>
      <c r="G33" s="17">
        <v>625.69000000000005</v>
      </c>
      <c r="H33" s="17">
        <v>653.14</v>
      </c>
      <c r="I33" s="17">
        <v>642.74</v>
      </c>
      <c r="J33" s="17">
        <v>703.88</v>
      </c>
      <c r="K33" s="17">
        <v>689.78</v>
      </c>
      <c r="L33" s="17">
        <v>759.24</v>
      </c>
      <c r="M33" s="17">
        <v>873.15</v>
      </c>
      <c r="N33" s="17">
        <v>866.75</v>
      </c>
      <c r="O33" s="17">
        <v>928.72</v>
      </c>
      <c r="P33" s="17">
        <v>1009.27</v>
      </c>
      <c r="Q33" s="17">
        <v>1159.24</v>
      </c>
      <c r="R33" s="17">
        <v>1240.8</v>
      </c>
      <c r="S33" s="17">
        <v>1424.0210569000001</v>
      </c>
      <c r="T33" s="17">
        <v>1534.0195692</v>
      </c>
      <c r="U33" s="17">
        <v>1527.8454139999999</v>
      </c>
      <c r="V33" s="17">
        <v>1688.2385385999999</v>
      </c>
      <c r="W33" s="17">
        <v>1809.0232930999998</v>
      </c>
      <c r="X33" s="17">
        <v>2224.4600143000002</v>
      </c>
      <c r="Y33" s="18">
        <v>2448.8421911</v>
      </c>
    </row>
    <row r="34" spans="1:28" x14ac:dyDescent="0.3">
      <c r="A34" s="14" t="s">
        <v>10</v>
      </c>
      <c r="B34" s="17">
        <v>638.06999999999994</v>
      </c>
      <c r="C34" s="17">
        <v>785.96</v>
      </c>
      <c r="D34" s="17">
        <v>988.69999999999993</v>
      </c>
      <c r="E34" s="17">
        <v>1021.88</v>
      </c>
      <c r="F34" s="17">
        <v>1155.1099999999999</v>
      </c>
      <c r="G34" s="17">
        <v>1262.0800000000002</v>
      </c>
      <c r="H34" s="17">
        <v>1248.45</v>
      </c>
      <c r="I34" s="17">
        <v>1274.47</v>
      </c>
      <c r="J34" s="17">
        <v>1403.87</v>
      </c>
      <c r="K34" s="17">
        <v>1403.56</v>
      </c>
      <c r="L34" s="17">
        <v>1518.4099999999999</v>
      </c>
      <c r="M34" s="17">
        <v>1649.1000000000001</v>
      </c>
      <c r="N34" s="17">
        <v>1794.26</v>
      </c>
      <c r="O34" s="17">
        <v>2060.8999999999996</v>
      </c>
      <c r="P34" s="17">
        <v>2161.2800000000002</v>
      </c>
      <c r="Q34" s="17">
        <v>2295.08</v>
      </c>
      <c r="R34" s="17">
        <v>2657.7</v>
      </c>
      <c r="S34" s="17">
        <v>2741.5678594999999</v>
      </c>
      <c r="T34" s="17">
        <v>2875.8730644000002</v>
      </c>
      <c r="U34" s="17">
        <v>3346.8236519000002</v>
      </c>
      <c r="V34" s="17">
        <v>3678.5204338000003</v>
      </c>
      <c r="W34" s="17">
        <v>4080.3203820999997</v>
      </c>
      <c r="X34" s="17">
        <v>4295.5305783999993</v>
      </c>
      <c r="Y34" s="18">
        <v>4659.5533908999996</v>
      </c>
    </row>
    <row r="35" spans="1:28" x14ac:dyDescent="0.3">
      <c r="A35" s="14" t="s">
        <v>14</v>
      </c>
      <c r="B35" s="17">
        <v>1315.51</v>
      </c>
      <c r="C35" s="17">
        <v>1382.4</v>
      </c>
      <c r="D35" s="17">
        <v>1967.4</v>
      </c>
      <c r="E35" s="17">
        <v>2578.1999999999998</v>
      </c>
      <c r="F35" s="17">
        <v>2625.33</v>
      </c>
      <c r="G35" s="17">
        <v>2648.17</v>
      </c>
      <c r="H35" s="17">
        <v>2810.97</v>
      </c>
      <c r="I35" s="17">
        <v>3272.59</v>
      </c>
      <c r="J35" s="17">
        <v>2425.25</v>
      </c>
      <c r="K35" s="17">
        <v>3547.34</v>
      </c>
      <c r="L35" s="17">
        <v>3040.08</v>
      </c>
      <c r="M35" s="17">
        <v>2542.79</v>
      </c>
      <c r="N35" s="17">
        <v>3572.65</v>
      </c>
      <c r="O35" s="17">
        <v>3150.37</v>
      </c>
      <c r="P35" s="17">
        <v>4003.28</v>
      </c>
      <c r="Q35" s="17">
        <v>4509.3599999999997</v>
      </c>
      <c r="R35" s="17">
        <v>4881.3999999999996</v>
      </c>
      <c r="S35" s="17">
        <v>4642.5962099999997</v>
      </c>
      <c r="T35" s="17">
        <v>4521.1297752999999</v>
      </c>
      <c r="U35" s="17">
        <v>5387.9786628000002</v>
      </c>
      <c r="V35" s="17">
        <v>7474.0544634999997</v>
      </c>
      <c r="W35" s="17">
        <v>7189.1712093999995</v>
      </c>
      <c r="X35" s="17">
        <v>6553.8648236000008</v>
      </c>
      <c r="Y35" s="18">
        <v>8094.1838833000002</v>
      </c>
    </row>
    <row r="36" spans="1:28" x14ac:dyDescent="0.3">
      <c r="A36" s="15" t="s">
        <v>12</v>
      </c>
      <c r="B36" s="19">
        <v>5701.7300000000014</v>
      </c>
      <c r="C36" s="19">
        <v>6259.23</v>
      </c>
      <c r="D36" s="19">
        <v>7270.33</v>
      </c>
      <c r="E36" s="19">
        <v>8152.74</v>
      </c>
      <c r="F36" s="19">
        <v>8619.51</v>
      </c>
      <c r="G36" s="19">
        <v>8992.48</v>
      </c>
      <c r="H36" s="19">
        <v>9384.7900000000009</v>
      </c>
      <c r="I36" s="19">
        <v>9942.5499999999993</v>
      </c>
      <c r="J36" s="19">
        <v>9427.4700000000012</v>
      </c>
      <c r="K36" s="19">
        <v>10992.94</v>
      </c>
      <c r="L36" s="19">
        <v>11778.08</v>
      </c>
      <c r="M36" s="19">
        <v>12760</v>
      </c>
      <c r="N36" s="19">
        <v>13676.4</v>
      </c>
      <c r="O36" s="19">
        <v>14195.060000000001</v>
      </c>
      <c r="P36" s="19">
        <v>15352.480000000001</v>
      </c>
      <c r="Q36" s="19">
        <v>16139.919999999998</v>
      </c>
      <c r="R36" s="19">
        <v>17631.900000000001</v>
      </c>
      <c r="S36" s="19">
        <v>18278.309548000001</v>
      </c>
      <c r="T36" s="19">
        <v>18875.175630000002</v>
      </c>
      <c r="U36" s="19">
        <v>20818.849235000001</v>
      </c>
      <c r="V36" s="19">
        <v>23717.000714000002</v>
      </c>
      <c r="W36" s="19">
        <v>24687.757867</v>
      </c>
      <c r="X36" s="19">
        <v>24946.554746000002</v>
      </c>
      <c r="Y36" s="29">
        <v>28093.303457000002</v>
      </c>
      <c r="Z36" s="4"/>
      <c r="AA36" s="4"/>
      <c r="AB36" s="4"/>
    </row>
    <row r="37" spans="1:28" x14ac:dyDescent="0.3">
      <c r="B37" s="30"/>
      <c r="C37" s="30"/>
      <c r="W37" s="30"/>
      <c r="X37" s="30"/>
      <c r="Y37" s="30"/>
    </row>
    <row r="38" spans="1:28" x14ac:dyDescent="0.3">
      <c r="W38" s="32"/>
      <c r="X38" s="32"/>
      <c r="Y38" s="32"/>
    </row>
    <row r="39" spans="1:28" x14ac:dyDescent="0.3">
      <c r="Y39" s="32"/>
    </row>
    <row r="41" spans="1:28" x14ac:dyDescent="0.3">
      <c r="V41" s="30"/>
      <c r="W41" s="30"/>
      <c r="X41" s="30"/>
      <c r="Y41" s="30"/>
    </row>
    <row r="42" spans="1:28" x14ac:dyDescent="0.3">
      <c r="V42" s="30"/>
      <c r="W42" s="30"/>
      <c r="X42" s="30"/>
      <c r="Y42" s="30"/>
    </row>
    <row r="43" spans="1:28" x14ac:dyDescent="0.3">
      <c r="V43" s="30"/>
      <c r="W43" s="30"/>
      <c r="X43" s="30"/>
      <c r="Y43" s="30"/>
    </row>
    <row r="45" spans="1:28" x14ac:dyDescent="0.3">
      <c r="V45" s="4"/>
      <c r="W45" s="4"/>
      <c r="X45" s="4"/>
      <c r="Y45" s="4"/>
    </row>
    <row r="46" spans="1:28" x14ac:dyDescent="0.3">
      <c r="V46" s="4"/>
      <c r="W46" s="4"/>
      <c r="X46" s="4"/>
      <c r="Y46" s="4"/>
    </row>
    <row r="47" spans="1:28" x14ac:dyDescent="0.3">
      <c r="V47" s="4"/>
      <c r="W47" s="4"/>
      <c r="X47" s="4"/>
      <c r="Y47" s="4"/>
    </row>
  </sheetData>
  <pageMargins left="0.7" right="0.7" top="0.75" bottom="0.75" header="0.3" footer="0.3"/>
  <pageSetup paperSize="9" orientation="portrait" horizontalDpi="300" verticalDpi="300" r:id="rId1"/>
  <headerFooter>
    <oddHeader>&amp;C&amp;"Verdana"&amp;8&amp;K000000[UNCLASSIFIED]&amp;1#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FC9AE-AD31-4D20-A209-B8F6C627E987}">
  <dimension ref="A1:AB35"/>
  <sheetViews>
    <sheetView workbookViewId="0">
      <selection activeCell="A23" sqref="A23"/>
    </sheetView>
  </sheetViews>
  <sheetFormatPr defaultRowHeight="13.5" x14ac:dyDescent="0.3"/>
  <cols>
    <col min="1" max="1" width="27" customWidth="1"/>
    <col min="2" max="13" width="9.84375" bestFit="1" customWidth="1"/>
    <col min="14" max="24" width="10.84375" bestFit="1" customWidth="1"/>
    <col min="25" max="25" width="10.84375" customWidth="1"/>
  </cols>
  <sheetData>
    <row r="1" spans="1:28" ht="15" x14ac:dyDescent="0.3">
      <c r="A1" s="7" t="s">
        <v>0</v>
      </c>
    </row>
    <row r="4" spans="1:28" x14ac:dyDescent="0.3">
      <c r="A4" s="8" t="s">
        <v>1</v>
      </c>
      <c r="B4" s="9">
        <v>36951</v>
      </c>
      <c r="C4" s="9">
        <v>37316</v>
      </c>
      <c r="D4" s="9">
        <v>37681</v>
      </c>
      <c r="E4" s="9">
        <v>38047</v>
      </c>
      <c r="F4" s="9">
        <v>38412</v>
      </c>
      <c r="G4" s="9">
        <v>38777</v>
      </c>
      <c r="H4" s="9">
        <v>39142</v>
      </c>
      <c r="I4" s="9">
        <v>39508</v>
      </c>
      <c r="J4" s="9">
        <v>39873</v>
      </c>
      <c r="K4" s="9">
        <v>40238</v>
      </c>
      <c r="L4" s="9">
        <v>40603</v>
      </c>
      <c r="M4" s="9">
        <v>40969</v>
      </c>
      <c r="N4" s="9">
        <v>41334</v>
      </c>
      <c r="O4" s="9">
        <v>41699</v>
      </c>
      <c r="P4" s="9">
        <v>42064</v>
      </c>
      <c r="Q4" s="9">
        <v>42430</v>
      </c>
      <c r="R4" s="9">
        <v>42795</v>
      </c>
      <c r="S4" s="9">
        <v>43160</v>
      </c>
      <c r="T4" s="9">
        <v>43525</v>
      </c>
      <c r="U4" s="9">
        <v>43891</v>
      </c>
      <c r="V4" s="9">
        <v>44256</v>
      </c>
      <c r="W4" s="9">
        <v>44621</v>
      </c>
      <c r="X4" s="9">
        <v>44986</v>
      </c>
      <c r="Y4" s="10">
        <v>45352</v>
      </c>
    </row>
    <row r="5" spans="1:28" x14ac:dyDescent="0.3">
      <c r="A5" s="11">
        <v>0</v>
      </c>
      <c r="B5">
        <f>'Table - GST statistics'!B5</f>
        <v>93313</v>
      </c>
      <c r="C5">
        <f>'Table - GST statistics'!C5</f>
        <v>99154</v>
      </c>
      <c r="D5">
        <f>'Table - GST statistics'!D5</f>
        <v>106089</v>
      </c>
      <c r="E5">
        <f>'Table - GST statistics'!E5</f>
        <v>111913</v>
      </c>
      <c r="F5">
        <f>'Table - GST statistics'!F5</f>
        <v>113103</v>
      </c>
      <c r="G5">
        <f>'Table - GST statistics'!G5</f>
        <v>116750</v>
      </c>
      <c r="H5">
        <f>'Table - GST statistics'!H5</f>
        <v>122958</v>
      </c>
      <c r="I5">
        <f>'Table - GST statistics'!I5</f>
        <v>131759</v>
      </c>
      <c r="J5">
        <f>'Table - GST statistics'!J5</f>
        <v>130422</v>
      </c>
      <c r="K5">
        <f>'Table - GST statistics'!K5</f>
        <v>130254</v>
      </c>
      <c r="L5">
        <f>'Table - GST statistics'!L5</f>
        <v>124149</v>
      </c>
      <c r="M5">
        <f>'Table - GST statistics'!M5</f>
        <v>121915</v>
      </c>
      <c r="N5">
        <f>'Table - GST statistics'!N5</f>
        <v>118700</v>
      </c>
      <c r="O5">
        <f>'Table - GST statistics'!O5</f>
        <v>112479</v>
      </c>
      <c r="P5">
        <f>'Table - GST statistics'!P5</f>
        <v>108516</v>
      </c>
      <c r="Q5">
        <f>'Table - GST statistics'!Q5</f>
        <v>103613</v>
      </c>
      <c r="R5">
        <f>'Table - GST statistics'!R5</f>
        <v>102098</v>
      </c>
      <c r="S5">
        <f>'Table - GST statistics'!S5</f>
        <v>93326</v>
      </c>
      <c r="T5">
        <f>'Table - GST statistics'!T5</f>
        <v>93407</v>
      </c>
      <c r="U5">
        <f>'Table - GST statistics'!U5</f>
        <v>92741</v>
      </c>
      <c r="V5">
        <f>'Table - GST statistics'!V5</f>
        <v>98573</v>
      </c>
      <c r="W5">
        <f>'Table - GST statistics'!W5</f>
        <v>98818</v>
      </c>
      <c r="X5">
        <f>'Table - GST statistics'!X5</f>
        <v>93021</v>
      </c>
      <c r="Y5" s="23">
        <f>'Table - GST statistics'!Y5</f>
        <v>90110</v>
      </c>
      <c r="Z5" s="3">
        <f>Y5/C5-1</f>
        <v>-9.1211650563769453E-2</v>
      </c>
      <c r="AA5" s="4">
        <f>X5/W5-1</f>
        <v>-5.8663401404602356E-2</v>
      </c>
      <c r="AB5" s="4">
        <f>Y5/X5-1</f>
        <v>-3.129400887971534E-2</v>
      </c>
    </row>
    <row r="6" spans="1:28" x14ac:dyDescent="0.3">
      <c r="A6" s="13" t="s">
        <v>2</v>
      </c>
      <c r="B6">
        <f>'Table - GST statistics'!B6</f>
        <v>199739</v>
      </c>
      <c r="C6">
        <f>'Table - GST statistics'!C6</f>
        <v>194908</v>
      </c>
      <c r="D6">
        <f>'Table - GST statistics'!D6</f>
        <v>197279</v>
      </c>
      <c r="E6">
        <f>'Table - GST statistics'!E6</f>
        <v>203559</v>
      </c>
      <c r="F6">
        <f>'Table - GST statistics'!F6</f>
        <v>207338</v>
      </c>
      <c r="G6">
        <f>'Table - GST statistics'!G6</f>
        <v>211023</v>
      </c>
      <c r="H6">
        <f>'Table - GST statistics'!H6</f>
        <v>212856</v>
      </c>
      <c r="I6">
        <f>'Table - GST statistics'!I6</f>
        <v>211466</v>
      </c>
      <c r="J6">
        <f>'Table - GST statistics'!J6</f>
        <v>210074</v>
      </c>
      <c r="K6">
        <f>'Table - GST statistics'!K6</f>
        <v>207801</v>
      </c>
      <c r="L6">
        <f>'Table - GST statistics'!L6</f>
        <v>204970</v>
      </c>
      <c r="M6">
        <f>'Table - GST statistics'!M6</f>
        <v>193521</v>
      </c>
      <c r="N6">
        <f>'Table - GST statistics'!N6</f>
        <v>191663</v>
      </c>
      <c r="O6">
        <f>'Table - GST statistics'!O6</f>
        <v>186516</v>
      </c>
      <c r="P6">
        <f>'Table - GST statistics'!P6</f>
        <v>183919</v>
      </c>
      <c r="Q6">
        <f>'Table - GST statistics'!Q6</f>
        <v>181126</v>
      </c>
      <c r="R6">
        <f>'Table - GST statistics'!R6</f>
        <v>177373</v>
      </c>
      <c r="S6">
        <f>'Table - GST statistics'!S6</f>
        <v>175454</v>
      </c>
      <c r="T6">
        <f>'Table - GST statistics'!T6</f>
        <v>171326</v>
      </c>
      <c r="U6">
        <f>'Table - GST statistics'!U6</f>
        <v>168094</v>
      </c>
      <c r="V6">
        <f>'Table - GST statistics'!V6</f>
        <v>176535</v>
      </c>
      <c r="W6">
        <f>'Table - GST statistics'!W6</f>
        <v>166181</v>
      </c>
      <c r="X6">
        <f>'Table - GST statistics'!X6</f>
        <v>163146</v>
      </c>
      <c r="Y6" s="23">
        <f>'Table - GST statistics'!Y6</f>
        <v>160538</v>
      </c>
      <c r="Z6" s="3">
        <f t="shared" ref="Z6:Z9" si="0">Y6/C6-1</f>
        <v>-0.17633960637839385</v>
      </c>
      <c r="AA6" s="4">
        <f t="shared" ref="AA6:AA8" si="1">X6/W6-1</f>
        <v>-1.8263219020224986E-2</v>
      </c>
      <c r="AB6" s="4">
        <f t="shared" ref="AB6" si="2">Y6/X6-1</f>
        <v>-1.5985681536783036E-2</v>
      </c>
    </row>
    <row r="7" spans="1:28" x14ac:dyDescent="0.3">
      <c r="A7" s="13" t="s">
        <v>3</v>
      </c>
      <c r="B7">
        <f>'Table - GST statistics'!B7</f>
        <v>141840</v>
      </c>
      <c r="C7">
        <f>'Table - GST statistics'!C7</f>
        <v>141931</v>
      </c>
      <c r="D7">
        <f>'Table - GST statistics'!D7</f>
        <v>148309</v>
      </c>
      <c r="E7">
        <f>'Table - GST statistics'!E7</f>
        <v>155296</v>
      </c>
      <c r="F7">
        <f>'Table - GST statistics'!F7</f>
        <v>160061</v>
      </c>
      <c r="G7">
        <f>'Table - GST statistics'!G7</f>
        <v>164106</v>
      </c>
      <c r="H7">
        <f>'Table - GST statistics'!H7</f>
        <v>167874</v>
      </c>
      <c r="I7">
        <f>'Table - GST statistics'!I7</f>
        <v>169177</v>
      </c>
      <c r="J7">
        <f>'Table - GST statistics'!J7</f>
        <v>168744</v>
      </c>
      <c r="K7">
        <f>'Table - GST statistics'!K7</f>
        <v>167452</v>
      </c>
      <c r="L7">
        <f>'Table - GST statistics'!L7</f>
        <v>166371</v>
      </c>
      <c r="M7">
        <f>'Table - GST statistics'!M7</f>
        <v>167722</v>
      </c>
      <c r="N7">
        <f>'Table - GST statistics'!N7</f>
        <v>169004</v>
      </c>
      <c r="O7">
        <f>'Table - GST statistics'!O7</f>
        <v>169166</v>
      </c>
      <c r="P7">
        <f>'Table - GST statistics'!P7</f>
        <v>173359</v>
      </c>
      <c r="Q7">
        <f>'Table - GST statistics'!Q7</f>
        <v>176226</v>
      </c>
      <c r="R7">
        <f>'Table - GST statistics'!R7</f>
        <v>180622</v>
      </c>
      <c r="S7">
        <f>'Table - GST statistics'!S7</f>
        <v>183085</v>
      </c>
      <c r="T7">
        <f>'Table - GST statistics'!T7</f>
        <v>185807</v>
      </c>
      <c r="U7">
        <f>'Table - GST statistics'!U7</f>
        <v>187252</v>
      </c>
      <c r="V7">
        <f>'Table - GST statistics'!V7</f>
        <v>183558</v>
      </c>
      <c r="W7">
        <f>'Table - GST statistics'!W7</f>
        <v>192706</v>
      </c>
      <c r="X7">
        <f>'Table - GST statistics'!X7</f>
        <v>194255</v>
      </c>
      <c r="Y7" s="23">
        <f>'Table - GST statistics'!Y7</f>
        <v>194474</v>
      </c>
      <c r="Z7" s="3">
        <f t="shared" si="0"/>
        <v>0.37020101316837062</v>
      </c>
      <c r="AA7" s="4">
        <f>X7/W7-1</f>
        <v>8.0381513808600591E-3</v>
      </c>
      <c r="AB7" s="4">
        <f>Y7/X7-1</f>
        <v>1.1273841085170933E-3</v>
      </c>
    </row>
    <row r="8" spans="1:28" x14ac:dyDescent="0.3">
      <c r="A8" s="13" t="s">
        <v>15</v>
      </c>
      <c r="B8">
        <f>'Table - GST statistics'!B8+'Table - GST statistics'!B9</f>
        <v>80048</v>
      </c>
      <c r="C8">
        <f>'Table - GST statistics'!C8+'Table - GST statistics'!C9</f>
        <v>85597</v>
      </c>
      <c r="D8">
        <f>'Table - GST statistics'!D8+'Table - GST statistics'!D9</f>
        <v>88233</v>
      </c>
      <c r="E8">
        <f>'Table - GST statistics'!E8+'Table - GST statistics'!E9</f>
        <v>90685</v>
      </c>
      <c r="F8">
        <f>'Table - GST statistics'!F8+'Table - GST statistics'!F9</f>
        <v>94216</v>
      </c>
      <c r="G8">
        <f>'Table - GST statistics'!G8+'Table - GST statistics'!G9</f>
        <v>97529</v>
      </c>
      <c r="H8">
        <f>'Table - GST statistics'!H8+'Table - GST statistics'!H9</f>
        <v>100183</v>
      </c>
      <c r="I8">
        <f>'Table - GST statistics'!I8+'Table - GST statistics'!I9</f>
        <v>103640</v>
      </c>
      <c r="J8">
        <f>'Table - GST statistics'!J8+'Table - GST statistics'!J9</f>
        <v>101398</v>
      </c>
      <c r="K8">
        <f>'Table - GST statistics'!K8+'Table - GST statistics'!K9</f>
        <v>99220</v>
      </c>
      <c r="L8">
        <f>'Table - GST statistics'!L8+'Table - GST statistics'!L9</f>
        <v>98688</v>
      </c>
      <c r="M8">
        <f>'Table - GST statistics'!M8+'Table - GST statistics'!M9</f>
        <v>100713</v>
      </c>
      <c r="N8">
        <f>'Table - GST statistics'!N8+'Table - GST statistics'!N9</f>
        <v>102442</v>
      </c>
      <c r="O8">
        <f>'Table - GST statistics'!O8+'Table - GST statistics'!O9</f>
        <v>104524</v>
      </c>
      <c r="P8">
        <f>'Table - GST statistics'!P8+'Table - GST statistics'!P9</f>
        <v>107370</v>
      </c>
      <c r="Q8">
        <f>'Table - GST statistics'!Q8+'Table - GST statistics'!Q9</f>
        <v>110542</v>
      </c>
      <c r="R8">
        <f>'Table - GST statistics'!R8+'Table - GST statistics'!R9</f>
        <v>113509</v>
      </c>
      <c r="S8">
        <f>'Table - GST statistics'!S8+'Table - GST statistics'!S9</f>
        <v>115056</v>
      </c>
      <c r="T8">
        <f>'Table - GST statistics'!T8+'Table - GST statistics'!T9</f>
        <v>117960</v>
      </c>
      <c r="U8">
        <f>'Table - GST statistics'!U8+'Table - GST statistics'!U9</f>
        <v>119514</v>
      </c>
      <c r="V8">
        <f>'Table - GST statistics'!V8+'Table - GST statistics'!V9</f>
        <v>119103</v>
      </c>
      <c r="W8">
        <f>'Table - GST statistics'!W8+'Table - GST statistics'!W9</f>
        <v>125908</v>
      </c>
      <c r="X8">
        <f>'Table - GST statistics'!X8+'Table - GST statistics'!X9</f>
        <v>128912</v>
      </c>
      <c r="Y8" s="23">
        <f>'Table - GST statistics'!Y8+'Table - GST statistics'!Y9</f>
        <v>130756</v>
      </c>
      <c r="Z8" s="3">
        <f t="shared" si="0"/>
        <v>0.52757690105961652</v>
      </c>
      <c r="AA8" s="4">
        <f t="shared" si="1"/>
        <v>2.3858690472408517E-2</v>
      </c>
      <c r="AB8" s="4">
        <f>Y8/X8-1</f>
        <v>1.4304331637085665E-2</v>
      </c>
    </row>
    <row r="9" spans="1:28" x14ac:dyDescent="0.3">
      <c r="A9" s="15" t="s">
        <v>16</v>
      </c>
      <c r="B9" s="22">
        <f>SUM('Table - GST statistics'!B10:B15)</f>
        <v>33937</v>
      </c>
      <c r="C9" s="22">
        <f>SUM('Table - GST statistics'!C10:C15)</f>
        <v>37492</v>
      </c>
      <c r="D9" s="22">
        <f>SUM('Table - GST statistics'!D10:D15)</f>
        <v>40245</v>
      </c>
      <c r="E9" s="22">
        <f>SUM('Table - GST statistics'!E10:E15)</f>
        <v>41915</v>
      </c>
      <c r="F9" s="22">
        <f>SUM('Table - GST statistics'!F10:F15)</f>
        <v>45046</v>
      </c>
      <c r="G9" s="22">
        <f>SUM('Table - GST statistics'!G10:G15)</f>
        <v>47679</v>
      </c>
      <c r="H9" s="22">
        <f>SUM('Table - GST statistics'!H10:H15)</f>
        <v>49488</v>
      </c>
      <c r="I9" s="22">
        <f>SUM('Table - GST statistics'!I10:I15)</f>
        <v>53226</v>
      </c>
      <c r="J9" s="22">
        <f>SUM('Table - GST statistics'!J10:J15)</f>
        <v>52623</v>
      </c>
      <c r="K9" s="22">
        <f>SUM('Table - GST statistics'!K10:K15)</f>
        <v>48906</v>
      </c>
      <c r="L9" s="22">
        <f>SUM('Table - GST statistics'!L10:L15)</f>
        <v>50171</v>
      </c>
      <c r="M9" s="22">
        <f>SUM('Table - GST statistics'!M10:M15)</f>
        <v>53851</v>
      </c>
      <c r="N9" s="22">
        <f>SUM('Table - GST statistics'!N10:N15)</f>
        <v>54310</v>
      </c>
      <c r="O9" s="22">
        <f>SUM('Table - GST statistics'!O10:O15)</f>
        <v>58702</v>
      </c>
      <c r="P9" s="22">
        <f>SUM('Table - GST statistics'!P10:P15)</f>
        <v>60831</v>
      </c>
      <c r="Q9" s="22">
        <f>SUM('Table - GST statistics'!Q10:Q15)</f>
        <v>62320</v>
      </c>
      <c r="R9" s="22">
        <f>SUM('Table - GST statistics'!R10:R15)</f>
        <v>66089</v>
      </c>
      <c r="S9" s="22">
        <f>SUM('Table - GST statistics'!S10:S15)</f>
        <v>70160</v>
      </c>
      <c r="T9" s="22">
        <f>SUM('Table - GST statistics'!T10:T15)</f>
        <v>73728</v>
      </c>
      <c r="U9" s="22">
        <f>SUM('Table - GST statistics'!U10:U15)</f>
        <v>76486</v>
      </c>
      <c r="V9" s="22">
        <f>SUM('Table - GST statistics'!V10:V15)</f>
        <v>76493</v>
      </c>
      <c r="W9" s="22">
        <f>SUM('Table - GST statistics'!W10:W15)</f>
        <v>86262</v>
      </c>
      <c r="X9" s="22">
        <f>SUM('Table - GST statistics'!X10:X15)</f>
        <v>90287</v>
      </c>
      <c r="Y9" s="24">
        <f>SUM('Table - GST statistics'!Y10:Y15)</f>
        <v>91339</v>
      </c>
      <c r="Z9" s="3">
        <f t="shared" si="0"/>
        <v>1.4362263949642591</v>
      </c>
      <c r="AA9" s="4">
        <f>X9/W9-1</f>
        <v>4.6660174816257394E-2</v>
      </c>
      <c r="AB9" s="4">
        <f>Y9/X9-1</f>
        <v>1.1651732807602455E-2</v>
      </c>
    </row>
    <row r="10" spans="1:28" x14ac:dyDescent="0.3">
      <c r="A10" s="14"/>
    </row>
    <row r="11" spans="1:28" x14ac:dyDescent="0.3">
      <c r="A11" s="14"/>
    </row>
    <row r="12" spans="1:28" x14ac:dyDescent="0.3">
      <c r="A12" s="14"/>
    </row>
    <row r="13" spans="1:28" x14ac:dyDescent="0.3">
      <c r="A13" s="14"/>
    </row>
    <row r="14" spans="1:28" x14ac:dyDescent="0.3">
      <c r="A14" s="14"/>
    </row>
    <row r="15" spans="1:28" x14ac:dyDescent="0.3">
      <c r="A15" s="14"/>
    </row>
    <row r="22" spans="1:28" ht="15" x14ac:dyDescent="0.3">
      <c r="A22" s="7" t="s">
        <v>13</v>
      </c>
    </row>
    <row r="24" spans="1:28" x14ac:dyDescent="0.3">
      <c r="A24" s="8" t="s">
        <v>1</v>
      </c>
      <c r="B24" s="9">
        <v>36951</v>
      </c>
      <c r="C24" s="9">
        <v>37316</v>
      </c>
      <c r="D24" s="9">
        <v>37681</v>
      </c>
      <c r="E24" s="9">
        <v>38047</v>
      </c>
      <c r="F24" s="9">
        <v>38412</v>
      </c>
      <c r="G24" s="9">
        <v>38777</v>
      </c>
      <c r="H24" s="9">
        <v>39142</v>
      </c>
      <c r="I24" s="9">
        <v>39508</v>
      </c>
      <c r="J24" s="9">
        <v>39873</v>
      </c>
      <c r="K24" s="9">
        <v>40238</v>
      </c>
      <c r="L24" s="9">
        <v>40603</v>
      </c>
      <c r="M24" s="9">
        <v>40969</v>
      </c>
      <c r="N24" s="9">
        <v>41334</v>
      </c>
      <c r="O24" s="9">
        <v>41699</v>
      </c>
      <c r="P24" s="9">
        <v>42064</v>
      </c>
      <c r="Q24" s="9">
        <v>42430</v>
      </c>
      <c r="R24" s="9">
        <v>42795</v>
      </c>
      <c r="S24" s="9">
        <v>43160</v>
      </c>
      <c r="T24" s="9">
        <v>43525</v>
      </c>
      <c r="U24" s="9">
        <v>43891</v>
      </c>
      <c r="V24" s="9">
        <v>44256</v>
      </c>
      <c r="W24" s="9">
        <v>44621</v>
      </c>
      <c r="X24" s="9">
        <v>44986</v>
      </c>
      <c r="Y24" s="10">
        <v>45352</v>
      </c>
    </row>
    <row r="25" spans="1:28" x14ac:dyDescent="0.3">
      <c r="A25" s="11">
        <v>0</v>
      </c>
      <c r="B25" s="20">
        <f>'Table - GST statistics'!B25</f>
        <v>-367.5</v>
      </c>
      <c r="C25" s="20">
        <f>'Table - GST statistics'!C25</f>
        <v>-401.62</v>
      </c>
      <c r="D25" s="20">
        <f>'Table - GST statistics'!D25</f>
        <v>-407.62</v>
      </c>
      <c r="E25" s="20">
        <f>'Table - GST statistics'!E25</f>
        <v>-517.89</v>
      </c>
      <c r="F25" s="20">
        <f>'Table - GST statistics'!F25</f>
        <v>-551.45000000000005</v>
      </c>
      <c r="G25" s="20">
        <f>'Table - GST statistics'!G25</f>
        <v>-645.25</v>
      </c>
      <c r="H25" s="20">
        <f>'Table - GST statistics'!H25</f>
        <v>-664.1</v>
      </c>
      <c r="I25" s="20">
        <f>'Table - GST statistics'!I25</f>
        <v>-926.5</v>
      </c>
      <c r="J25" s="20">
        <f>'Table - GST statistics'!J25</f>
        <v>-541.86</v>
      </c>
      <c r="K25" s="20">
        <f>'Table - GST statistics'!K25</f>
        <v>-480.55</v>
      </c>
      <c r="L25" s="20">
        <f>'Table - GST statistics'!L25</f>
        <v>-343.74</v>
      </c>
      <c r="M25" s="20">
        <f>'Table - GST statistics'!M25</f>
        <v>-210.19</v>
      </c>
      <c r="N25" s="20">
        <f>'Table - GST statistics'!N25</f>
        <v>-282.95999999999998</v>
      </c>
      <c r="O25" s="20">
        <f>'Table - GST statistics'!O25</f>
        <v>-302.83</v>
      </c>
      <c r="P25" s="20">
        <f>'Table - GST statistics'!P25</f>
        <v>-347.39</v>
      </c>
      <c r="Q25" s="20">
        <f>'Table - GST statistics'!Q25</f>
        <v>-466.4</v>
      </c>
      <c r="R25" s="20">
        <f>'Table - GST statistics'!R25</f>
        <v>-487.9</v>
      </c>
      <c r="S25" s="20">
        <f>'Table - GST statistics'!S25</f>
        <v>-558.55296770000007</v>
      </c>
      <c r="T25" s="20">
        <f>'Table - GST statistics'!T25</f>
        <v>-571.80493970000009</v>
      </c>
      <c r="U25" s="20">
        <f>'Table - GST statistics'!U25</f>
        <v>-656.24387690000003</v>
      </c>
      <c r="V25" s="20">
        <f>'Table - GST statistics'!V25</f>
        <v>-834.68845959999999</v>
      </c>
      <c r="W25" s="20">
        <f>'Table - GST statistics'!W25</f>
        <v>-1070.105427</v>
      </c>
      <c r="X25" s="20">
        <f>'Table - GST statistics'!X25</f>
        <v>-1052.7031179999999</v>
      </c>
      <c r="Y25" s="25">
        <f>'Table - GST statistics'!Y25</f>
        <v>-891.0765576</v>
      </c>
      <c r="Z25" s="3">
        <f>Y25/C25-1</f>
        <v>1.2187056361734974</v>
      </c>
      <c r="AA25" s="4">
        <f>Y25/X25-1</f>
        <v>-0.15353479783271617</v>
      </c>
      <c r="AB25" s="4">
        <f t="shared" ref="AB25:AB28" si="3">X25/W25-1</f>
        <v>-1.6262237870138474E-2</v>
      </c>
    </row>
    <row r="26" spans="1:28" x14ac:dyDescent="0.3">
      <c r="A26" s="13" t="s">
        <v>2</v>
      </c>
      <c r="B26" s="20">
        <f>'Table - GST statistics'!B26</f>
        <v>-95.72999999999999</v>
      </c>
      <c r="C26" s="20">
        <f>'Table - GST statistics'!C26</f>
        <v>-113.72</v>
      </c>
      <c r="D26" s="20">
        <f>'Table - GST statistics'!D26</f>
        <v>-167.9</v>
      </c>
      <c r="E26" s="20">
        <f>'Table - GST statistics'!E26</f>
        <v>-230.01000000000002</v>
      </c>
      <c r="F26" s="20">
        <f>'Table - GST statistics'!F26</f>
        <v>-315.70999999999998</v>
      </c>
      <c r="G26" s="20">
        <f>'Table - GST statistics'!G26</f>
        <v>-342.11</v>
      </c>
      <c r="H26" s="20">
        <f>'Table - GST statistics'!H26</f>
        <v>-369.97</v>
      </c>
      <c r="I26" s="20">
        <f>'Table - GST statistics'!I26</f>
        <v>-432.15</v>
      </c>
      <c r="J26" s="20">
        <f>'Table - GST statistics'!J26</f>
        <v>-296.69</v>
      </c>
      <c r="K26" s="20">
        <f>'Table - GST statistics'!K26</f>
        <v>-166.9</v>
      </c>
      <c r="L26" s="20">
        <f>'Table - GST statistics'!L26</f>
        <v>-106.78000000000002</v>
      </c>
      <c r="M26" s="20">
        <f>'Table - GST statistics'!M26</f>
        <v>-17.849999999999994</v>
      </c>
      <c r="N26" s="20">
        <f>'Table - GST statistics'!N26</f>
        <v>-64.259999999999991</v>
      </c>
      <c r="O26" s="20">
        <f>'Table - GST statistics'!O26</f>
        <v>-134.52999999999997</v>
      </c>
      <c r="P26" s="20">
        <f>'Table - GST statistics'!P26</f>
        <v>-171.32</v>
      </c>
      <c r="Q26" s="20">
        <f>'Table - GST statistics'!Q26</f>
        <v>-190.13</v>
      </c>
      <c r="R26" s="20">
        <f>'Table - GST statistics'!R26</f>
        <v>-249.8</v>
      </c>
      <c r="S26" s="20">
        <f>'Table - GST statistics'!S26</f>
        <v>-290.71331739999999</v>
      </c>
      <c r="T26" s="20">
        <f>'Table - GST statistics'!T26</f>
        <v>-287.7222003</v>
      </c>
      <c r="U26" s="20">
        <f>'Table - GST statistics'!U26</f>
        <v>-304.30524280000003</v>
      </c>
      <c r="V26" s="20">
        <f>'Table - GST statistics'!V26</f>
        <v>-306.12243789999997</v>
      </c>
      <c r="W26" s="20">
        <f>'Table - GST statistics'!W26</f>
        <v>-407.59241710000003</v>
      </c>
      <c r="X26" s="20">
        <f>'Table - GST statistics'!X26</f>
        <v>-416.62727619999998</v>
      </c>
      <c r="Y26" s="25">
        <f>'Table - GST statistics'!Y26</f>
        <v>-325.63868120000001</v>
      </c>
      <c r="Z26" s="3">
        <f t="shared" ref="Z26:Z28" si="4">Y26/C26-1</f>
        <v>1.8635128491030604</v>
      </c>
      <c r="AA26" s="4">
        <f t="shared" ref="AA26:AA28" si="5">Y26/X26-1</f>
        <v>-0.21839327427117694</v>
      </c>
      <c r="AB26" s="4">
        <f t="shared" si="3"/>
        <v>2.2166406245441195E-2</v>
      </c>
    </row>
    <row r="27" spans="1:28" x14ac:dyDescent="0.3">
      <c r="A27" s="13" t="s">
        <v>3</v>
      </c>
      <c r="B27" s="20">
        <f>'Table - GST statistics'!B27</f>
        <v>685.14</v>
      </c>
      <c r="C27" s="20">
        <f>'Table - GST statistics'!C27</f>
        <v>662.97</v>
      </c>
      <c r="D27" s="20">
        <f>'Table - GST statistics'!D27</f>
        <v>656.06</v>
      </c>
      <c r="E27" s="20">
        <f>'Table - GST statistics'!E27</f>
        <v>701.04</v>
      </c>
      <c r="F27" s="20">
        <f>'Table - GST statistics'!F27</f>
        <v>687.13</v>
      </c>
      <c r="G27" s="20">
        <f>'Table - GST statistics'!G27</f>
        <v>688.25</v>
      </c>
      <c r="H27" s="20">
        <f>'Table - GST statistics'!H27</f>
        <v>756.31</v>
      </c>
      <c r="I27" s="20">
        <f>'Table - GST statistics'!I27</f>
        <v>672.19</v>
      </c>
      <c r="J27" s="20">
        <f>'Table - GST statistics'!J27</f>
        <v>632.66999999999996</v>
      </c>
      <c r="K27" s="20">
        <f>'Table - GST statistics'!K27</f>
        <v>847.32</v>
      </c>
      <c r="L27" s="20">
        <f>'Table - GST statistics'!L27</f>
        <v>996.67</v>
      </c>
      <c r="M27" s="20">
        <f>'Table - GST statistics'!M27</f>
        <v>1186.96</v>
      </c>
      <c r="N27" s="20">
        <f>'Table - GST statistics'!N27</f>
        <v>1200.3599999999999</v>
      </c>
      <c r="O27" s="20">
        <f>'Table - GST statistics'!O27</f>
        <v>1193.26</v>
      </c>
      <c r="P27" s="20">
        <f>'Table - GST statistics'!P27</f>
        <v>1229.08</v>
      </c>
      <c r="Q27" s="20">
        <f>'Table - GST statistics'!Q27</f>
        <v>1243.8499999999999</v>
      </c>
      <c r="R27" s="20">
        <f>'Table - GST statistics'!R27</f>
        <v>1286.5</v>
      </c>
      <c r="S27" s="20">
        <f>'Table - GST statistics'!S27</f>
        <v>1318.2429779000001</v>
      </c>
      <c r="T27" s="20">
        <f>'Table - GST statistics'!T27</f>
        <v>1358.4070305999999</v>
      </c>
      <c r="U27" s="20">
        <f>'Table - GST statistics'!U27</f>
        <v>1347.7654745999998</v>
      </c>
      <c r="V27" s="20">
        <f>'Table - GST statistics'!V27</f>
        <v>1300.7154239000001</v>
      </c>
      <c r="W27" s="20">
        <f>'Table - GST statistics'!W27</f>
        <v>1390.9608930999998</v>
      </c>
      <c r="X27" s="20">
        <f>'Table - GST statistics'!X27</f>
        <v>1413.5927634000002</v>
      </c>
      <c r="Y27" s="25">
        <f>'Table - GST statistics'!Y27</f>
        <v>1442.6466097</v>
      </c>
      <c r="Z27" s="3">
        <f t="shared" si="4"/>
        <v>1.1760360343605289</v>
      </c>
      <c r="AA27" s="4">
        <f t="shared" si="5"/>
        <v>2.0553193997767005E-2</v>
      </c>
      <c r="AB27" s="4">
        <f t="shared" si="3"/>
        <v>1.6270673325373908E-2</v>
      </c>
    </row>
    <row r="28" spans="1:28" x14ac:dyDescent="0.3">
      <c r="A28" s="13" t="s">
        <v>15</v>
      </c>
      <c r="B28" s="20">
        <f>'Table - GST statistics'!B28+'Table - GST statistics'!B29</f>
        <v>1331.95</v>
      </c>
      <c r="C28" s="20">
        <f>'Table - GST statistics'!C28+'Table - GST statistics'!C29</f>
        <v>1427.3600000000001</v>
      </c>
      <c r="D28" s="20">
        <f>'Table - GST statistics'!D28+'Table - GST statistics'!D29</f>
        <v>1445.31</v>
      </c>
      <c r="E28" s="20">
        <f>'Table - GST statistics'!E28+'Table - GST statistics'!E29</f>
        <v>1464.72</v>
      </c>
      <c r="F28" s="20">
        <f>'Table - GST statistics'!F28+'Table - GST statistics'!F29</f>
        <v>1548.1399999999999</v>
      </c>
      <c r="G28" s="20">
        <f>'Table - GST statistics'!G28+'Table - GST statistics'!G29</f>
        <v>1566.81</v>
      </c>
      <c r="H28" s="20">
        <f>'Table - GST statistics'!H28+'Table - GST statistics'!H29</f>
        <v>1671.56</v>
      </c>
      <c r="I28" s="20">
        <f>'Table - GST statistics'!I28+'Table - GST statistics'!I29</f>
        <v>1745.22</v>
      </c>
      <c r="J28" s="20">
        <f>'Table - GST statistics'!J28+'Table - GST statistics'!J29</f>
        <v>1561.4699999999998</v>
      </c>
      <c r="K28" s="20">
        <f>'Table - GST statistics'!K28+'Table - GST statistics'!K29</f>
        <v>1798.78</v>
      </c>
      <c r="L28" s="20">
        <f>'Table - GST statistics'!L28+'Table - GST statistics'!L29</f>
        <v>2079.4</v>
      </c>
      <c r="M28" s="20">
        <f>'Table - GST statistics'!M28+'Table - GST statistics'!M29</f>
        <v>2339.89</v>
      </c>
      <c r="N28" s="20">
        <f>'Table - GST statistics'!N28+'Table - GST statistics'!N29</f>
        <v>2329.61</v>
      </c>
      <c r="O28" s="20">
        <f>'Table - GST statistics'!O28+'Table - GST statistics'!O29</f>
        <v>2446.87</v>
      </c>
      <c r="P28" s="20">
        <f>'Table - GST statistics'!P28+'Table - GST statistics'!P29</f>
        <v>2487.6999999999998</v>
      </c>
      <c r="Q28" s="20">
        <f>'Table - GST statistics'!Q28+'Table - GST statistics'!Q29</f>
        <v>2495.87</v>
      </c>
      <c r="R28" s="20">
        <f>'Table - GST statistics'!R28+'Table - GST statistics'!R29</f>
        <v>2684.5</v>
      </c>
      <c r="S28" s="20">
        <f>'Table - GST statistics'!S28+'Table - GST statistics'!S29</f>
        <v>2768.9942609999998</v>
      </c>
      <c r="T28" s="20">
        <f>'Table - GST statistics'!T28+'Table - GST statistics'!T29</f>
        <v>2891.6350051999998</v>
      </c>
      <c r="U28" s="20">
        <f>'Table - GST statistics'!U28+'Table - GST statistics'!U29</f>
        <v>3039.9398470000001</v>
      </c>
      <c r="V28" s="20">
        <f>'Table - GST statistics'!V28+'Table - GST statistics'!V29</f>
        <v>3070.7128625</v>
      </c>
      <c r="W28" s="20">
        <f>'Table - GST statistics'!W28+'Table - GST statistics'!W29</f>
        <v>3276.0995932999999</v>
      </c>
      <c r="X28" s="20">
        <f>'Table - GST statistics'!X28+'Table - GST statistics'!X29</f>
        <v>3294.3768397000003</v>
      </c>
      <c r="Y28" s="25">
        <f>'Table - GST statistics'!Y28+'Table - GST statistics'!Y29</f>
        <v>3361.3589905999997</v>
      </c>
      <c r="Z28" s="3">
        <f t="shared" si="4"/>
        <v>1.3549482895695544</v>
      </c>
      <c r="AA28" s="4">
        <f t="shared" si="5"/>
        <v>2.0332267423935457E-2</v>
      </c>
      <c r="AB28" s="4">
        <f t="shared" si="3"/>
        <v>5.5789654372473407E-3</v>
      </c>
    </row>
    <row r="29" spans="1:28" x14ac:dyDescent="0.3">
      <c r="A29" s="15" t="s">
        <v>16</v>
      </c>
      <c r="B29" s="21">
        <f>SUM('Table - GST statistics'!B30:B35)</f>
        <v>4147.87</v>
      </c>
      <c r="C29" s="21">
        <f>SUM('Table - GST statistics'!C30:C35)</f>
        <v>4684.24</v>
      </c>
      <c r="D29" s="21">
        <f>SUM('Table - GST statistics'!D30:D35)</f>
        <v>5744.48</v>
      </c>
      <c r="E29" s="21">
        <f>SUM('Table - GST statistics'!E30:E35)</f>
        <v>6734.8799999999992</v>
      </c>
      <c r="F29" s="21">
        <f>SUM('Table - GST statistics'!F30:F35)</f>
        <v>7251.4</v>
      </c>
      <c r="G29" s="21">
        <f>SUM('Table - GST statistics'!G30:G35)</f>
        <v>7724.78</v>
      </c>
      <c r="H29" s="21">
        <f>SUM('Table - GST statistics'!H30:H35)</f>
        <v>7990.99</v>
      </c>
      <c r="I29" s="21">
        <f>SUM('Table - GST statistics'!I30:I35)</f>
        <v>8883.7900000000009</v>
      </c>
      <c r="J29" s="21">
        <f>SUM('Table - GST statistics'!J30:J35)</f>
        <v>8071.88</v>
      </c>
      <c r="K29" s="21">
        <f>SUM('Table - GST statistics'!K30:K35)</f>
        <v>8994.2900000000009</v>
      </c>
      <c r="L29" s="21">
        <f>SUM('Table - GST statistics'!L30:L35)</f>
        <v>9152.5299999999988</v>
      </c>
      <c r="M29" s="21">
        <f>SUM('Table - GST statistics'!M30:M35)</f>
        <v>9461.1899999999987</v>
      </c>
      <c r="N29" s="21">
        <f>SUM('Table - GST statistics'!N30:N35)</f>
        <v>10493.65</v>
      </c>
      <c r="O29" s="21">
        <f>SUM('Table - GST statistics'!O30:O35)</f>
        <v>10992.29</v>
      </c>
      <c r="P29" s="21">
        <f>SUM('Table - GST statistics'!P30:P35)</f>
        <v>12154.410000000002</v>
      </c>
      <c r="Q29" s="21">
        <f>SUM('Table - GST statistics'!Q30:Q35)</f>
        <v>13056.73</v>
      </c>
      <c r="R29" s="21">
        <f>SUM('Table - GST statistics'!R30:R35)</f>
        <v>14398.6</v>
      </c>
      <c r="S29" s="21">
        <f>SUM('Table - GST statistics'!S30:S35)</f>
        <v>15040.338593699998</v>
      </c>
      <c r="T29" s="21">
        <f>SUM('Table - GST statistics'!T30:T35)</f>
        <v>15484.660734200001</v>
      </c>
      <c r="U29" s="21">
        <f>SUM('Table - GST statistics'!U30:U35)</f>
        <v>17391.693033299998</v>
      </c>
      <c r="V29" s="21">
        <f>SUM('Table - GST statistics'!V30:V35)</f>
        <v>20486.383324800001</v>
      </c>
      <c r="W29" s="21">
        <f>SUM('Table - GST statistics'!W30:W35)</f>
        <v>21498.395224699998</v>
      </c>
      <c r="X29" s="21">
        <f>SUM('Table - GST statistics'!X30:X35)</f>
        <v>21707.915536699998</v>
      </c>
      <c r="Y29" s="26">
        <f>SUM('Table - GST statistics'!Y30:Y35)</f>
        <v>24506.0130952</v>
      </c>
      <c r="Z29" s="3">
        <f>Y29/C29-1</f>
        <v>4.2315878552764161</v>
      </c>
      <c r="AA29" s="4">
        <f>Y29/X29-1</f>
        <v>0.12889756981822886</v>
      </c>
      <c r="AB29" s="4">
        <f>X29/W29-1</f>
        <v>9.7458582284912776E-3</v>
      </c>
    </row>
    <row r="30" spans="1:28" x14ac:dyDescent="0.3">
      <c r="A30" s="14"/>
    </row>
    <row r="31" spans="1:28" x14ac:dyDescent="0.3">
      <c r="A31" s="14"/>
    </row>
    <row r="32" spans="1:28" x14ac:dyDescent="0.3">
      <c r="A32" s="14"/>
    </row>
    <row r="33" spans="1:1" x14ac:dyDescent="0.3">
      <c r="A33" s="14"/>
    </row>
    <row r="34" spans="1:1" x14ac:dyDescent="0.3">
      <c r="A34" s="14"/>
    </row>
    <row r="35" spans="1:1" x14ac:dyDescent="0.3">
      <c r="A35"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BusinessActivityTaxHTField xmlns="http://schemas.microsoft.com/sharepoint/v3">
      <Terms xmlns="http://schemas.microsoft.com/office/infopath/2007/PartnerControls"/>
    </BusinessActivityTaxHTField>
    <SecurityClassificationTaxHTField xmlns="http://schemas.microsoft.com/sharepoint/v3">
      <Terms xmlns="http://schemas.microsoft.com/office/infopath/2007/PartnerControls"/>
    </SecurityClassificationTaxHTField>
    <InformationTypeTaxHTField xmlns="http://schemas.microsoft.com/sharepoint/v3">
      <Terms xmlns="http://schemas.microsoft.com/office/infopath/2007/PartnerControls"/>
    </InformationTypeTaxHTField>
    <BusinessUnitTaxHTField xmlns="http://schemas.microsoft.com/sharepoint/v3">
      <Terms xmlns="http://schemas.microsoft.com/office/infopath/2007/PartnerControls"/>
    </BusinessUnitTaxHTField>
    <DocumentStatusTaxHTField xmlns="http://schemas.microsoft.com/sharepoint/v3">
      <Terms xmlns="http://schemas.microsoft.com/office/infopath/2007/PartnerControls"/>
    </DocumentStatusTaxHTField>
    <TaxCatchAll xmlns="bb3e7710-6c86-4f33-9fa7-57e5751d8f3f" xsi:nil="true"/>
    <wic_System_Copyright xmlns="http://schemas.microsoft.com/sharepoint/v3/fields" xsi:nil="true"/>
    <_dlc_DocId xmlns="bb3e7710-6c86-4f33-9fa7-57e5751d8f3f">IRNZRF-1936080746-48994</_dlc_DocId>
    <_dlc_DocIdUrl xmlns="bb3e7710-6c86-4f33-9fa7-57e5751d8f3f">
      <Url>https://irnz.sharepoint.com/sites/RevenueForecasting/_layouts/15/DocIdRedir.aspx?ID=IRNZRF-1936080746-48994</Url>
      <Description>IRNZRF-1936080746-48994</Description>
    </_dlc_DocIdUrl>
    <lcf76f155ced4ddcb4097134ff3c332f xmlns="c5adfe54-fbe5-48bd-85df-7b64eb8cbe32">
      <Terms xmlns="http://schemas.microsoft.com/office/infopath/2007/PartnerControls"/>
    </lcf76f155ced4ddcb4097134ff3c332f>
    <SharedWithUsers xmlns="bb3e7710-6c86-4f33-9fa7-57e5751d8f3f">
      <UserInfo>
        <DisplayName>Chris Fitzgerald</DisplayName>
        <AccountId>1138</AccountId>
        <AccountType/>
      </UserInfo>
      <UserInfo>
        <DisplayName>Alex Collier</DisplayName>
        <AccountId>425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IRNZDocument" ma:contentTypeID="0x010100A99A3D3464918141880706C171BD7BAA01008147ACEF40A7FB46ADFA656A8BBDCBF4" ma:contentTypeVersion="219" ma:contentTypeDescription="Inland Revenue NZ Document" ma:contentTypeScope="" ma:versionID="7359e78f368617b3a94a9b34b5297e8e">
  <xsd:schema xmlns:xsd="http://www.w3.org/2001/XMLSchema" xmlns:xs="http://www.w3.org/2001/XMLSchema" xmlns:p="http://schemas.microsoft.com/office/2006/metadata/properties" xmlns:ns1="http://schemas.microsoft.com/sharepoint/v3" xmlns:ns2="bb3e7710-6c86-4f33-9fa7-57e5751d8f3f" xmlns:ns3="http://schemas.microsoft.com/sharepoint/v3/fields" xmlns:ns4="c5adfe54-fbe5-48bd-85df-7b64eb8cbe32" targetNamespace="http://schemas.microsoft.com/office/2006/metadata/properties" ma:root="true" ma:fieldsID="f44b923360683d1b95a6b10717f505b0" ns1:_="" ns2:_="" ns3:_="" ns4:_="">
    <xsd:import namespace="http://schemas.microsoft.com/sharepoint/v3"/>
    <xsd:import namespace="bb3e7710-6c86-4f33-9fa7-57e5751d8f3f"/>
    <xsd:import namespace="http://schemas.microsoft.com/sharepoint/v3/fields"/>
    <xsd:import namespace="c5adfe54-fbe5-48bd-85df-7b64eb8cbe32"/>
    <xsd:element name="properties">
      <xsd:complexType>
        <xsd:sequence>
          <xsd:element name="documentManagement">
            <xsd:complexType>
              <xsd:all>
                <xsd:element ref="ns2:_dlc_DocId" minOccurs="0"/>
                <xsd:element ref="ns2:_dlc_DocIdUrl" minOccurs="0"/>
                <xsd:element ref="ns2:_dlc_DocIdPersistId" minOccurs="0"/>
                <xsd:element ref="ns3:_Version" minOccurs="0"/>
                <xsd:element ref="ns3:wic_System_Copyright" minOccurs="0"/>
                <xsd:element ref="ns1:SecurityClassificationTaxHTField" minOccurs="0"/>
                <xsd:element ref="ns2:TaxCatchAll" minOccurs="0"/>
                <xsd:element ref="ns2:TaxCatchAllLabel" minOccurs="0"/>
                <xsd:element ref="ns1:InformationTypeTaxHTField" minOccurs="0"/>
                <xsd:element ref="ns1:BusinessUnitTaxHTField" minOccurs="0"/>
                <xsd:element ref="ns1:BusinessActivityTaxHTField" minOccurs="0"/>
                <xsd:element ref="ns1:DocumentStatusTaxHTField" minOccurs="0"/>
                <xsd:element ref="ns4:MediaServiceMetadata" minOccurs="0"/>
                <xsd:element ref="ns4:MediaServiceFastMetadata" minOccurs="0"/>
                <xsd:element ref="ns4:MediaServiceOCR" minOccurs="0"/>
                <xsd:element ref="ns4:MediaServiceGenerationTime" minOccurs="0"/>
                <xsd:element ref="ns4:MediaServiceEventHashCode" minOccurs="0"/>
                <xsd:element ref="ns4:MediaServiceDateTaken" minOccurs="0"/>
                <xsd:element ref="ns2:SharedWithUsers" minOccurs="0"/>
                <xsd:element ref="ns2:SharedWithDetails" minOccurs="0"/>
                <xsd:element ref="ns4:MediaServiceAutoKeyPoints" minOccurs="0"/>
                <xsd:element ref="ns4:MediaServiceKeyPoints" minOccurs="0"/>
                <xsd:element ref="ns4:lcf76f155ced4ddcb4097134ff3c332f" minOccurs="0"/>
                <xsd:element ref="ns4:MediaServiceSearchProperties" minOccurs="0"/>
                <xsd:element ref="ns4:MediaServiceObjectDetectorVersion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curityClassificationTaxHTField" ma:index="14" nillable="true" ma:taxonomy="true" ma:internalName="SecurityClassificationTaxHTField" ma:taxonomyFieldName="SecurityClassification" ma:displayName="Security Classification" ma:default="" ma:fieldId="{2f32f5bd-a907-45fd-bdaf-7ab6f283ee72}" ma:sspId="5927ce2a-d703-4d88-aeb0-762fc977e677" ma:termSetId="8ca4c15b-f438-4b25-aeeb-6af3186238a8" ma:anchorId="00000000-0000-0000-0000-000000000000" ma:open="false" ma:isKeyword="false">
      <xsd:complexType>
        <xsd:sequence>
          <xsd:element ref="pc:Terms" minOccurs="0" maxOccurs="1"/>
        </xsd:sequence>
      </xsd:complexType>
    </xsd:element>
    <xsd:element name="InformationTypeTaxHTField" ma:index="19" nillable="true" ma:taxonomy="true" ma:internalName="InformationTypeTaxHTField" ma:taxonomyFieldName="InformationType" ma:displayName="Information Type" ma:default="" ma:fieldId="{8fb119d1-9c50-490f-b5e6-737b1bfc5b86}" ma:sspId="5927ce2a-d703-4d88-aeb0-762fc977e677" ma:termSetId="fb36316d-ed76-4880-8cc4-a796bc5567d4" ma:anchorId="00000000-0000-0000-0000-000000000000" ma:open="false" ma:isKeyword="false">
      <xsd:complexType>
        <xsd:sequence>
          <xsd:element ref="pc:Terms" minOccurs="0" maxOccurs="1"/>
        </xsd:sequence>
      </xsd:complexType>
    </xsd:element>
    <xsd:element name="BusinessUnitTaxHTField" ma:index="21" nillable="true" ma:taxonomy="true" ma:internalName="BusinessUnitTaxHTField" ma:taxonomyFieldName="BusinessUnit" ma:displayName="Business Unit" ma:default="1;#Revenue Forecasting|22a6019e-35a7-4192-b120-5b0f20d70de5" ma:fieldId="{1d18cb4a-1f03-4570-adf9-d6a1ebf9e20b}" ma:sspId="5927ce2a-d703-4d88-aeb0-762fc977e677" ma:termSetId="8ed8c9ea-7052-4c1d-a4d7-b9c10bffea6f" ma:anchorId="00000000-0000-0000-0000-000000000000" ma:open="true" ma:isKeyword="false">
      <xsd:complexType>
        <xsd:sequence>
          <xsd:element ref="pc:Terms" minOccurs="0" maxOccurs="1"/>
        </xsd:sequence>
      </xsd:complexType>
    </xsd:element>
    <xsd:element name="BusinessActivityTaxHTField" ma:index="23" nillable="true" ma:taxonomy="true" ma:internalName="BusinessActivityTaxHTField" ma:taxonomyFieldName="BusinessActivity" ma:displayName="Business Activity" ma:default="" ma:fieldId="{8b785374-fa9b-49db-abe4-1b5a58a03ecd}" ma:sspId="5927ce2a-d703-4d88-aeb0-762fc977e677" ma:termSetId="27f16461-a9a1-4d80-ad53-ffc6708317a7" ma:anchorId="00000000-0000-0000-0000-000000000000" ma:open="false" ma:isKeyword="false">
      <xsd:complexType>
        <xsd:sequence>
          <xsd:element ref="pc:Terms" minOccurs="0" maxOccurs="1"/>
        </xsd:sequence>
      </xsd:complexType>
    </xsd:element>
    <xsd:element name="DocumentStatusTaxHTField" ma:index="25" nillable="true" ma:taxonomy="true" ma:internalName="DocumentStatusTaxHTField" ma:taxonomyFieldName="DocumentStatus" ma:displayName="Document Status" ma:default="" ma:fieldId="{0c319c61-60f4-4dca-bfac-89e3c05fb13d}" ma:sspId="5927ce2a-d703-4d88-aeb0-762fc977e677" ma:termSetId="3358e485-0f01-450b-a1f2-018b96e592d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3e7710-6c86-4f33-9fa7-57e5751d8f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93a04445-fec4-4866-9a4d-c0d26f34d264}" ma:internalName="TaxCatchAll" ma:showField="CatchAllData" ma:web="bb3e7710-6c86-4f33-9fa7-57e5751d8f3f">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93a04445-fec4-4866-9a4d-c0d26f34d264}" ma:internalName="TaxCatchAllLabel" ma:readOnly="true" ma:showField="CatchAllDataLabel" ma:web="bb3e7710-6c86-4f33-9fa7-57e5751d8f3f">
      <xsd:complexType>
        <xsd:complexContent>
          <xsd:extension base="dms:MultiChoiceLookup">
            <xsd:sequence>
              <xsd:element name="Value" type="dms:Lookup" maxOccurs="unbounded" minOccurs="0" nillable="true"/>
            </xsd:sequence>
          </xsd:extension>
        </xsd:complexContent>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2" nillable="true" ma:displayName="Version" ma:internalName="_Version">
      <xsd:simpleType>
        <xsd:restriction base="dms:Text"/>
      </xsd:simpleType>
    </xsd:element>
    <xsd:element name="wic_System_Copyright" ma:index="13"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adfe54-fbe5-48bd-85df-7b64eb8cbe3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5927ce2a-d703-4d88-aeb0-762fc977e677" ma:termSetId="09814cd3-568e-fe90-9814-8d621ff8fb84" ma:anchorId="fba54fb3-c3e1-fe81-a776-ca4b69148c4d" ma:open="true" ma:isKeyword="false">
      <xsd:complexType>
        <xsd:sequence>
          <xsd:element ref="pc:Terms" minOccurs="0" maxOccurs="1"/>
        </xsd:sequence>
      </xsd:complex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description="" ma:hidden="true" ma:indexed="true" ma:internalName="MediaServiceObjectDetectorVersions"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724406-BE08-4661-B04B-AF387E9DCEC9}">
  <ds:schemaRefs>
    <ds:schemaRef ds:uri="http://www.w3.org/XML/1998/namespace"/>
    <ds:schemaRef ds:uri="http://purl.org/dc/elements/1.1/"/>
    <ds:schemaRef ds:uri="http://schemas.openxmlformats.org/package/2006/metadata/core-properties"/>
    <ds:schemaRef ds:uri="http://schemas.microsoft.com/sharepoint/v3"/>
    <ds:schemaRef ds:uri="http://schemas.microsoft.com/office/infopath/2007/PartnerControls"/>
    <ds:schemaRef ds:uri="http://purl.org/dc/dcmitype/"/>
    <ds:schemaRef ds:uri="c5adfe54-fbe5-48bd-85df-7b64eb8cbe32"/>
    <ds:schemaRef ds:uri="http://schemas.microsoft.com/sharepoint/v3/fields"/>
    <ds:schemaRef ds:uri="http://schemas.microsoft.com/office/2006/documentManagement/types"/>
    <ds:schemaRef ds:uri="bb3e7710-6c86-4f33-9fa7-57e5751d8f3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D762F84-3ACE-4E3A-94C6-E0FEE42EA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3e7710-6c86-4f33-9fa7-57e5751d8f3f"/>
    <ds:schemaRef ds:uri="http://schemas.microsoft.com/sharepoint/v3/fields"/>
    <ds:schemaRef ds:uri="c5adfe54-fbe5-48bd-85df-7b64eb8cbe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10EA04-A229-48CE-834C-C738B3D56689}">
  <ds:schemaRefs>
    <ds:schemaRef ds:uri="http://schemas.microsoft.com/sharepoint/events"/>
  </ds:schemaRefs>
</ds:datastoreItem>
</file>

<file path=customXml/itemProps4.xml><?xml version="1.0" encoding="utf-8"?>
<ds:datastoreItem xmlns:ds="http://schemas.openxmlformats.org/officeDocument/2006/customXml" ds:itemID="{FC71E77C-F12D-43A5-8155-97F1D75304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Explanatory notes</vt:lpstr>
      <vt:lpstr>Graphs - GST</vt:lpstr>
      <vt:lpstr>Table - GST statistics</vt:lpstr>
      <vt:lpstr>data for graph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Collier</dc:creator>
  <cp:keywords/>
  <dc:description/>
  <cp:lastModifiedBy>Chris Fitzgerald</cp:lastModifiedBy>
  <cp:revision/>
  <dcterms:created xsi:type="dcterms:W3CDTF">2019-07-11T21:24:49Z</dcterms:created>
  <dcterms:modified xsi:type="dcterms:W3CDTF">2024-09-24T01:56:34Z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0x010100A99A3D3464918141880706C171BD7BAA01008147ACEF40A7FB46ADFA656A8BBDCBF4</vt:lpwstr>
  </property>
  <property fmtid="{D5CDD505-2E9C-101B-9397-08002B2CF9AE}" pid="3" name="Order">
    <vt:r8>100</vt:r8>
  </property>
  <property fmtid="{D5CDD505-2E9C-101B-9397-08002B2CF9AE}" pid="4" name="InformationType">
    <vt:lpwstr/>
  </property>
  <property fmtid="{D5CDD505-2E9C-101B-9397-08002B2CF9AE}" pid="5" name="DocumentStatus">
    <vt:lpwstr/>
  </property>
  <property fmtid="{D5CDD505-2E9C-101B-9397-08002B2CF9AE}" pid="6" name="BusinessUnit">
    <vt:lpwstr/>
  </property>
  <property fmtid="{D5CDD505-2E9C-101B-9397-08002B2CF9AE}" pid="7" name="SecurityClassification">
    <vt:lpwstr/>
  </property>
  <property fmtid="{D5CDD505-2E9C-101B-9397-08002B2CF9AE}" pid="8" name="BusinessActivity">
    <vt:lpwstr/>
  </property>
  <property fmtid="{D5CDD505-2E9C-101B-9397-08002B2CF9AE}" pid="9" name="_dlc_DocIdItemGuid">
    <vt:lpwstr>06bee941-fd5f-42f0-a14f-491e4a343915</vt:lpwstr>
  </property>
  <property fmtid="{D5CDD505-2E9C-101B-9397-08002B2CF9AE}" pid="10" name="MediaServiceImageTags">
    <vt:lpwstr/>
  </property>
  <property fmtid="{D5CDD505-2E9C-101B-9397-08002B2CF9AE}" pid="11" name="MSIP_Label_a4f106f2-aad1-42d5-aa61-96837420719b_Enabled">
    <vt:lpwstr>true</vt:lpwstr>
  </property>
  <property fmtid="{D5CDD505-2E9C-101B-9397-08002B2CF9AE}" pid="12" name="MSIP_Label_a4f106f2-aad1-42d5-aa61-96837420719b_SetDate">
    <vt:lpwstr>2023-04-26T02:37:07Z</vt:lpwstr>
  </property>
  <property fmtid="{D5CDD505-2E9C-101B-9397-08002B2CF9AE}" pid="13" name="MSIP_Label_a4f106f2-aad1-42d5-aa61-96837420719b_Method">
    <vt:lpwstr>Privileged</vt:lpwstr>
  </property>
  <property fmtid="{D5CDD505-2E9C-101B-9397-08002B2CF9AE}" pid="14" name="MSIP_Label_a4f106f2-aad1-42d5-aa61-96837420719b_Name">
    <vt:lpwstr>a4f106f2-aad1-42d5-aa61-96837420719b</vt:lpwstr>
  </property>
  <property fmtid="{D5CDD505-2E9C-101B-9397-08002B2CF9AE}" pid="15" name="MSIP_Label_a4f106f2-aad1-42d5-aa61-96837420719b_SiteId">
    <vt:lpwstr>fb39e3e9-23a9-404e-93a2-b42a87d94f35</vt:lpwstr>
  </property>
  <property fmtid="{D5CDD505-2E9C-101B-9397-08002B2CF9AE}" pid="16" name="MSIP_Label_a4f106f2-aad1-42d5-aa61-96837420719b_ActionId">
    <vt:lpwstr>30a8fabe-cf77-4af6-bb21-9706fd6bf7bb</vt:lpwstr>
  </property>
  <property fmtid="{D5CDD505-2E9C-101B-9397-08002B2CF9AE}" pid="17" name="MSIP_Label_a4f106f2-aad1-42d5-aa61-96837420719b_ContentBits">
    <vt:lpwstr>1</vt:lpwstr>
  </property>
</Properties>
</file>